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120" windowHeight="8955" tabRatio="891" activeTab="1"/>
  </bookViews>
  <sheets>
    <sheet name="Bilanci agregat" sheetId="1" r:id="rId1"/>
    <sheet name="Tabela 4.1 Ndarje buxhetore" sheetId="2" r:id="rId2"/>
    <sheet name="Tabela 4.2 Financimi i proj kap" sheetId="3" r:id="rId3"/>
    <sheet name="Tabela 4.3" sheetId="4" r:id="rId4"/>
    <sheet name="Tabela 4.4 Total i shpenzimeve" sheetId="5" r:id="rId5"/>
    <sheet name="4.5 Plani i projekteve kapitale" sheetId="6" r:id="rId6"/>
    <sheet name="Sheet1 (2)" sheetId="7" r:id="rId7"/>
    <sheet name="Sheet1" sheetId="8" r:id="rId8"/>
  </sheets>
  <externalReferences>
    <externalReference r:id="rId11"/>
    <externalReference r:id="rId12"/>
    <externalReference r:id="rId13"/>
  </externalReferences>
  <definedNames>
    <definedName name="_xlnm.Print_Area" localSheetId="5">'4.5 Plani i projekteve kapitale'!$A$1:$R$178</definedName>
    <definedName name="_xlnm.Print_Area" localSheetId="0">'Bilanci agregat'!$A$1:$G$25</definedName>
    <definedName name="_xlnm.Print_Area" localSheetId="1">'Tabela 4.1 Ndarje buxhetore'!$A$1:$M$253</definedName>
    <definedName name="_xlnm.Print_Area" localSheetId="2">'Tabela 4.2 Financimi i proj kap'!$A$1:$L$247</definedName>
    <definedName name="_xlnm.Print_Area" localSheetId="3">'Tabela 4.3'!$A$1:$H$29</definedName>
    <definedName name="_xlnm.Print_Area" localSheetId="4">'Tabela 4.4 Total i shpenzimeve'!$A$1:$J$56</definedName>
    <definedName name="_xlnm.Print_Titles" localSheetId="5">'4.5 Plani i projekteve kapitale'!$1:$6</definedName>
    <definedName name="_xlnm.Print_Titles" localSheetId="1">'Tabela 4.1 Ndarje buxhetore'!$1:$5</definedName>
    <definedName name="_xlnm.Print_Titles" localSheetId="2">'Tabela 4.2 Financimi i proj kap'!$1:$6</definedName>
  </definedNames>
  <calcPr fullCalcOnLoad="1"/>
</workbook>
</file>

<file path=xl/sharedStrings.xml><?xml version="1.0" encoding="utf-8"?>
<sst xmlns="http://schemas.openxmlformats.org/spreadsheetml/2006/main" count="777" uniqueCount="307">
  <si>
    <t>Menaxhimi I ujit</t>
  </si>
  <si>
    <t xml:space="preserve">Ngrohja qendrore </t>
  </si>
  <si>
    <t xml:space="preserve">Infrastruktura publike </t>
  </si>
  <si>
    <t>Zjarrëfikësit dhe inspektimet</t>
  </si>
  <si>
    <t xml:space="preserve">Menaxhimi I katastrofave natyrore </t>
  </si>
  <si>
    <t xml:space="preserve">Zyra e komuniteteve </t>
  </si>
  <si>
    <t>Bujqësia, Pylltaria dhe Zhvillimi rural</t>
  </si>
  <si>
    <t>Bujqësia</t>
  </si>
  <si>
    <t>Zhvillimi dhe inspektimi bujqësor</t>
  </si>
  <si>
    <t xml:space="preserve">Pylltaria dhe inspeksioni </t>
  </si>
  <si>
    <t>Zhvillimi ekonomik</t>
  </si>
  <si>
    <t xml:space="preserve">Planifikimi I zhvillimit ekonomik </t>
  </si>
  <si>
    <t xml:space="preserve">Turizmi </t>
  </si>
  <si>
    <t xml:space="preserve">Licencimi </t>
  </si>
  <si>
    <t>Kadastra dhe gjeodezia</t>
  </si>
  <si>
    <t xml:space="preserve">Shërbimet kadastrale </t>
  </si>
  <si>
    <t xml:space="preserve">Shërbimet e gjeodezisë </t>
  </si>
  <si>
    <t>Planifikimi urban dhe mjedisi</t>
  </si>
  <si>
    <t xml:space="preserve">Planifikimi urban dhe inspeksioni </t>
  </si>
  <si>
    <t xml:space="preserve">Planifikimi mjedisor dhe inspeksioni </t>
  </si>
  <si>
    <t>Tabela 4.3   Plani Afatmesëm i të hyrave totale të buxhetit komunal</t>
  </si>
  <si>
    <t xml:space="preserve">TOTALE SHPENZIMET KAPITALE </t>
  </si>
  <si>
    <t xml:space="preserve">Komuna </t>
  </si>
  <si>
    <t xml:space="preserve">Emri i Projektit </t>
  </si>
  <si>
    <t>Pip Kodi</t>
  </si>
  <si>
    <t>1.15.4</t>
  </si>
  <si>
    <t>1.17.1</t>
  </si>
  <si>
    <t>1.17.2</t>
  </si>
  <si>
    <t>1.17.3</t>
  </si>
  <si>
    <t>1.18.1</t>
  </si>
  <si>
    <t>1.18.2</t>
  </si>
  <si>
    <t>1.18.3</t>
  </si>
  <si>
    <t>1.18.5</t>
  </si>
  <si>
    <t>1.18.4</t>
  </si>
  <si>
    <t>g</t>
  </si>
  <si>
    <t>h</t>
  </si>
  <si>
    <t>i</t>
  </si>
  <si>
    <t>j</t>
  </si>
  <si>
    <t>k</t>
  </si>
  <si>
    <t>1.2.1</t>
  </si>
  <si>
    <t>1.2.2</t>
  </si>
  <si>
    <t>l</t>
  </si>
  <si>
    <t>m</t>
  </si>
  <si>
    <t>1.2.3</t>
  </si>
  <si>
    <t>1.2.4</t>
  </si>
  <si>
    <t>Nr.</t>
  </si>
  <si>
    <t>Përshkrimi</t>
  </si>
  <si>
    <t>BILANCI I BUXHETIT</t>
  </si>
  <si>
    <t>FINANCIMI</t>
  </si>
  <si>
    <t xml:space="preserve">Financimi i jashtëm </t>
  </si>
  <si>
    <t>Ndryshimi në fitimet e mbajtura (HVK)</t>
  </si>
  <si>
    <t>Të tjera</t>
  </si>
  <si>
    <t>Grantet qeveritare</t>
  </si>
  <si>
    <t>Të hyrat vetanake</t>
  </si>
  <si>
    <t>SHPENZIMET KOMUNALE TOTALE</t>
  </si>
  <si>
    <t>Shpenzimet rrjedhëse</t>
  </si>
  <si>
    <t>Pagat dhe mëditjet</t>
  </si>
  <si>
    <t xml:space="preserve">Mallrat dhe Shërbimet </t>
  </si>
  <si>
    <t>Shpenzimet komunale</t>
  </si>
  <si>
    <t>Subvencionet</t>
  </si>
  <si>
    <t>Shpenzimet kapitale</t>
  </si>
  <si>
    <t>TË HYRAT KOMUNALE TOTALE</t>
  </si>
  <si>
    <t>Certifikatat dhe dokumentet zyrtare</t>
  </si>
  <si>
    <t>Taksat e pajisjeve motorike</t>
  </si>
  <si>
    <t>Lejet për ndërtesa</t>
  </si>
  <si>
    <t>Taksat tjera komunale</t>
  </si>
  <si>
    <t>Ngarkesat komunale</t>
  </si>
  <si>
    <t xml:space="preserve">Ngarkesat regullatore </t>
  </si>
  <si>
    <t>Të hyrat nga qiraja</t>
  </si>
  <si>
    <t>Bashkë-pagesat për arsim</t>
  </si>
  <si>
    <t xml:space="preserve">Bashkë-pagesat për shëndetësi </t>
  </si>
  <si>
    <t>Ngarkesat tjera komunale</t>
  </si>
  <si>
    <t>Të hyrat tjera</t>
  </si>
  <si>
    <t>Shitja e aseteve</t>
  </si>
  <si>
    <t>Grantet dhe donacionet</t>
  </si>
  <si>
    <t>Vendore</t>
  </si>
  <si>
    <t>Të huaja</t>
  </si>
  <si>
    <t>TRANSFERET QEVERITARE</t>
  </si>
  <si>
    <t xml:space="preserve">Granti i përgjithshëm </t>
  </si>
  <si>
    <t>Nën-program</t>
  </si>
  <si>
    <t xml:space="preserve">Grantet Qeveritare </t>
  </si>
  <si>
    <t>Administrata</t>
  </si>
  <si>
    <t>Burimet njerëzore</t>
  </si>
  <si>
    <t xml:space="preserve">Çështjet ligjore </t>
  </si>
  <si>
    <t xml:space="preserve">Regjistrimi civil </t>
  </si>
  <si>
    <t>Komunikimi</t>
  </si>
  <si>
    <t xml:space="preserve">Çështjet gjinore </t>
  </si>
  <si>
    <t xml:space="preserve">Integrimet Evropiane </t>
  </si>
  <si>
    <t xml:space="preserve">Inspektimet </t>
  </si>
  <si>
    <t>Prokurimi</t>
  </si>
  <si>
    <t>Buxheti dhe financat</t>
  </si>
  <si>
    <t xml:space="preserve">Buxhetimi </t>
  </si>
  <si>
    <t xml:space="preserve">Administrimi dhe mbledhja e tatimit në pronë </t>
  </si>
  <si>
    <t>Shërbimet publike, mbrojtja civile, emergjenca</t>
  </si>
  <si>
    <t xml:space="preserve">Infrastruktura rrugore </t>
  </si>
  <si>
    <t>Menaxhimi i mbeturinave</t>
  </si>
  <si>
    <t>480</t>
  </si>
  <si>
    <t xml:space="preserve"> </t>
  </si>
  <si>
    <t>Transferet qeveritare</t>
  </si>
  <si>
    <t>Kodi i projektit</t>
  </si>
  <si>
    <t>Granti specifik për arsim</t>
  </si>
  <si>
    <t xml:space="preserve">Granti specifik për shëndetësi </t>
  </si>
  <si>
    <t>Mallrat dhe shërbimet</t>
  </si>
  <si>
    <t>Subvencionet dhe transferet</t>
  </si>
  <si>
    <t>Asistenca financiare sipas Ligjit në fuqi</t>
  </si>
  <si>
    <t>Program</t>
  </si>
  <si>
    <t>Total</t>
  </si>
  <si>
    <t>a</t>
  </si>
  <si>
    <t>b</t>
  </si>
  <si>
    <t>c</t>
  </si>
  <si>
    <t>d</t>
  </si>
  <si>
    <t>e</t>
  </si>
  <si>
    <t>f</t>
  </si>
  <si>
    <t>2.1.1</t>
  </si>
  <si>
    <t>2.1.2</t>
  </si>
  <si>
    <t>2.1.3</t>
  </si>
  <si>
    <t>2.1.4</t>
  </si>
  <si>
    <t>4.2.1</t>
  </si>
  <si>
    <t>4.2.2</t>
  </si>
  <si>
    <t>1.1.1</t>
  </si>
  <si>
    <t>1.1.2</t>
  </si>
  <si>
    <t>1.1.3</t>
  </si>
  <si>
    <t>1.1.4</t>
  </si>
  <si>
    <t>1.1.5</t>
  </si>
  <si>
    <t>1.1.6</t>
  </si>
  <si>
    <t>1.10</t>
  </si>
  <si>
    <t>1.3.1</t>
  </si>
  <si>
    <t>1.3.2</t>
  </si>
  <si>
    <t>1.3.3.</t>
  </si>
  <si>
    <t>1.3.4</t>
  </si>
  <si>
    <t>1.3.5</t>
  </si>
  <si>
    <t>1.3.6</t>
  </si>
  <si>
    <t>1.3.7</t>
  </si>
  <si>
    <t>1.6.1</t>
  </si>
  <si>
    <t>1.6.2</t>
  </si>
  <si>
    <t>1.7.1</t>
  </si>
  <si>
    <t>1.7.2</t>
  </si>
  <si>
    <t>1.7.3</t>
  </si>
  <si>
    <t>1.7.4</t>
  </si>
  <si>
    <t>1.7.5</t>
  </si>
  <si>
    <t>1.7.6</t>
  </si>
  <si>
    <t>1.7.7</t>
  </si>
  <si>
    <t>1.9.1</t>
  </si>
  <si>
    <t>1.9.2</t>
  </si>
  <si>
    <t>1.9.3</t>
  </si>
  <si>
    <t>1.10.1</t>
  </si>
  <si>
    <t>1.10.2</t>
  </si>
  <si>
    <t>1.10.3</t>
  </si>
  <si>
    <t>1.11.1</t>
  </si>
  <si>
    <t>1.11.2</t>
  </si>
  <si>
    <t>1.11.3</t>
  </si>
  <si>
    <t>1.14.1</t>
  </si>
  <si>
    <t>1.14.2</t>
  </si>
  <si>
    <t>1.15.1</t>
  </si>
  <si>
    <t>1.15.2</t>
  </si>
  <si>
    <t>1.15.3</t>
  </si>
  <si>
    <t>Mamushë</t>
  </si>
  <si>
    <t xml:space="preserve">Shpenzimet rrjedhëse </t>
  </si>
  <si>
    <t xml:space="preserve">Inspektorati </t>
  </si>
  <si>
    <t>Inspektorati shëndetësor dhe sanitar</t>
  </si>
  <si>
    <t>TË HYRAT VETANAKE</t>
  </si>
  <si>
    <t xml:space="preserve">Tatimi në pronë </t>
  </si>
  <si>
    <t xml:space="preserve">Taksat komunale </t>
  </si>
  <si>
    <t>Licencat dhe lejet</t>
  </si>
  <si>
    <t>Granti specifik për Shërbime Sociale</t>
  </si>
  <si>
    <t>Financimi i jashtëm</t>
  </si>
  <si>
    <t>Zyra e Kryetarit</t>
  </si>
  <si>
    <t xml:space="preserve">Auditimi I brendshëm </t>
  </si>
  <si>
    <t xml:space="preserve">Zyra e Kuvendit Komunal </t>
  </si>
  <si>
    <t>Administrata dhe personeli</t>
  </si>
  <si>
    <t>Kod.</t>
  </si>
  <si>
    <t>Komuna</t>
  </si>
  <si>
    <t xml:space="preserve">TOTAL SHPENZIMET </t>
  </si>
  <si>
    <t>Kod.i prog/nenprog.</t>
  </si>
  <si>
    <t>Kod.i programit/nenprogramit</t>
  </si>
  <si>
    <t xml:space="preserve">TOTALE SHPENZIMET  </t>
  </si>
  <si>
    <t xml:space="preserve">Shëndetësia dhe mirëqenia sociale </t>
  </si>
  <si>
    <t xml:space="preserve">Administrata </t>
  </si>
  <si>
    <t>Shërbimet e shëndetësisë primare</t>
  </si>
  <si>
    <t>Inspektoati shëndetësor dhe sanitar</t>
  </si>
  <si>
    <t>Shërbimet sociale</t>
  </si>
  <si>
    <t xml:space="preserve">Pagesat për performancë në shërbimet shëndetësore </t>
  </si>
  <si>
    <t>Kultura, rinia dhe sportet</t>
  </si>
  <si>
    <t xml:space="preserve">Shërbimet kulturore </t>
  </si>
  <si>
    <t xml:space="preserve">Përkrahja e rinisë </t>
  </si>
  <si>
    <t xml:space="preserve">Sporti dhe rekreacioni </t>
  </si>
  <si>
    <t xml:space="preserve">Arsimi dhe shkenca </t>
  </si>
  <si>
    <t xml:space="preserve">Arsimi parashkollor dhe qerdhet </t>
  </si>
  <si>
    <t>Arsimi fillor</t>
  </si>
  <si>
    <t>Rezultatet</t>
  </si>
  <si>
    <t>Viti i fillimit</t>
  </si>
  <si>
    <t>Viti i përfundimit</t>
  </si>
  <si>
    <t>Kostoja totale</t>
  </si>
  <si>
    <t>Vlerësimet deri më 31 dhjetor, vlerësimi i vitit 2009</t>
  </si>
  <si>
    <t>Nën-Program</t>
  </si>
  <si>
    <t>Kodi i Projektit</t>
  </si>
  <si>
    <t xml:space="preserve">Bujqësia </t>
  </si>
  <si>
    <t xml:space="preserve">Arsimi I mesëm </t>
  </si>
  <si>
    <t>Inspektoriati arsimor</t>
  </si>
  <si>
    <t>N3.</t>
  </si>
  <si>
    <t>Tabela 1: Bilanci i të hyrave dhe shpenzimeve komunale-Mamushë</t>
  </si>
  <si>
    <t>Orendite</t>
  </si>
  <si>
    <t>Infrastruktura rugore</t>
  </si>
  <si>
    <t>Sherbimet e shendetsise primare</t>
  </si>
  <si>
    <t>Arsim dhe shkenca</t>
  </si>
  <si>
    <t>Arsim Fillor</t>
  </si>
  <si>
    <t>2013 Vlerësimi</t>
  </si>
  <si>
    <t>Gjedezia dhe Kadstro</t>
  </si>
  <si>
    <t>Sherbimet Kadstrale</t>
  </si>
  <si>
    <t>Kadastra dhe Gjeodezia</t>
  </si>
  <si>
    <t>Sherbimet Kadastrale</t>
  </si>
  <si>
    <t>Arsimi  i Mesem</t>
  </si>
  <si>
    <t>Sigurimi</t>
  </si>
  <si>
    <t>Paisjet e IT</t>
  </si>
  <si>
    <t>Zyra e Komuniteteve Kthimit</t>
  </si>
  <si>
    <t>2014 Vlerësimi</t>
  </si>
  <si>
    <t>1.3</t>
  </si>
  <si>
    <t>1.2</t>
  </si>
  <si>
    <t>1.1</t>
  </si>
  <si>
    <t>1.6</t>
  </si>
  <si>
    <t>1.7</t>
  </si>
  <si>
    <t>1.8</t>
  </si>
  <si>
    <t>1.11</t>
  </si>
  <si>
    <t>1.8.1</t>
  </si>
  <si>
    <t>2012 Plani</t>
  </si>
  <si>
    <t>2011 Buxheti</t>
  </si>
  <si>
    <t>Paisje mjeksore aparate -Eho-Odefibilator dhe Monitor</t>
  </si>
  <si>
    <t>Buxheti i Kosovës për vitin 2012 - 2014Komunat</t>
  </si>
  <si>
    <t>Rregullimi i parqeve</t>
  </si>
  <si>
    <t>Stafi 2013</t>
  </si>
  <si>
    <t>Buxheti i Kosovës për vitin 2013 - 2015 Komuna e Mamushës</t>
  </si>
  <si>
    <t>2015 Vlerësimi</t>
  </si>
  <si>
    <t>Tabela 4.1  Plani i ndarjeve buxhetore të shpenzimeve totale të komunës për vitin 2013</t>
  </si>
  <si>
    <t>Buxheti i Kosovës për vitin 2013- 2015 Komunat</t>
  </si>
  <si>
    <t>Tabela 4.2   Financimi vjetor i investimeve kapitale komunale për vitin 2013</t>
  </si>
  <si>
    <t>Plani 2013 nga i cili:</t>
  </si>
  <si>
    <t>Mbikqyrja e Projekteve infrastrukturore</t>
  </si>
  <si>
    <t>Rregullimi I rrugeve fushore bujqesore</t>
  </si>
  <si>
    <t>Shtruarja e rrugeve me kubeza dhe meremetimi I tyre</t>
  </si>
  <si>
    <t>Festivali I V-te I Domates</t>
  </si>
  <si>
    <t>Pastrimi I rrugeve</t>
  </si>
  <si>
    <t>Projekti per pyllzim</t>
  </si>
  <si>
    <t>Pastrimi dhe mirembajtja e kanalizimeve</t>
  </si>
  <si>
    <t>Mbikqyrja e ndriqimit publik</t>
  </si>
  <si>
    <t>Rruga Mamushë - Retijë</t>
  </si>
  <si>
    <t>Pastrimi i shtratit të lumit Topllua</t>
  </si>
  <si>
    <t>Paisje per Mateje  Kadastrale</t>
  </si>
  <si>
    <t>Renovimi dhe lyerja e QMF</t>
  </si>
  <si>
    <t>Qender rekreacioni</t>
  </si>
  <si>
    <t>2011 Aktuale</t>
  </si>
  <si>
    <t>2012Buxheti</t>
  </si>
  <si>
    <t>2013 Plani</t>
  </si>
  <si>
    <t>Buxheti i Kosovës për vitin 2013 - 2015Komunat</t>
  </si>
  <si>
    <t>Tabela 4.4  Plani afatmesëm 2013-2015  për totalin e shpenzimeve buxhetore komunale</t>
  </si>
  <si>
    <t>2012 Buxheti</t>
  </si>
  <si>
    <t>Tabela 4.5  Plani afatmesëm komunal për investimet kapitale  2013-2015</t>
  </si>
  <si>
    <t>Nr. Ren</t>
  </si>
  <si>
    <t>Fondi</t>
  </si>
  <si>
    <t>Emërtimi</t>
  </si>
  <si>
    <t xml:space="preserve">Shuma </t>
  </si>
  <si>
    <t>Drejtoria / Program</t>
  </si>
  <si>
    <t>Kodi i Progr.</t>
  </si>
  <si>
    <t>Burimor</t>
  </si>
  <si>
    <t>€</t>
  </si>
  <si>
    <t>VITI 2015</t>
  </si>
  <si>
    <t>Orendi</t>
  </si>
  <si>
    <t>Adminsirtata dhe Personeli</t>
  </si>
  <si>
    <t>Shërbime Publike</t>
  </si>
  <si>
    <t>Rregullimi I rrugeve fushore bujqesore(THV)</t>
  </si>
  <si>
    <t>Kanalizim,rryme,kabllovik (lagjia e re)</t>
  </si>
  <si>
    <t>Festivali I VI-te I Domates</t>
  </si>
  <si>
    <t xml:space="preserve"> Shërbime Publike</t>
  </si>
  <si>
    <t>Pastrimi I shtratit te lumit Topllua</t>
  </si>
  <si>
    <t>Fushata e vetedijesimit per planifikim</t>
  </si>
  <si>
    <t>Kadaster dhe Gjeodezi</t>
  </si>
  <si>
    <t>Krijimi I Korridoreve pergjate lumit Topllua</t>
  </si>
  <si>
    <t>Riparimi I Sahat Kulles</t>
  </si>
  <si>
    <t>Mjete për mateje e kadastrale</t>
  </si>
  <si>
    <t>Paisje mjeksore aparate -Eho-Odefibilator dhe Monitor-Nga Hyrat vetanake (THV)</t>
  </si>
  <si>
    <t>Shendetsia dhe Mirqenje Sociale</t>
  </si>
  <si>
    <t>Qender rini dhe sport</t>
  </si>
  <si>
    <t>Arsım dhe Shkenca</t>
  </si>
  <si>
    <t>Gjithsejt Kapitale:</t>
  </si>
  <si>
    <t>VITI 2014</t>
  </si>
  <si>
    <t>Projekti per stacionon e autobusave</t>
  </si>
  <si>
    <t>Mbrojtja dhe zhvillimi I pyjeve</t>
  </si>
  <si>
    <t>Kanalizimi,rryma,kabllovik (lagjia e Re)</t>
  </si>
  <si>
    <t>Shpenzimet totale 2012-2015</t>
  </si>
  <si>
    <t>Shpenzimet e nevojshme pas vitit 2015</t>
  </si>
  <si>
    <t>Vazhdimi per pastrimin dhe mirembajtjen e kanalizimeve</t>
  </si>
  <si>
    <t>Vazhdimi i pastrimit te shtratit te lumit Toplluva</t>
  </si>
  <si>
    <t>Sigurimi i objektit te K.K. Mamushe</t>
  </si>
  <si>
    <t>Projekti per mbikqyrjen e Ndriqimit Publik-2012</t>
  </si>
  <si>
    <t>Rregullimi i rrugeve fushore bujqesore</t>
  </si>
  <si>
    <t>Mbikqyrja e projekteve infrastrukturore</t>
  </si>
  <si>
    <t>Rruga Mamushe - Reti</t>
  </si>
  <si>
    <t>Vazhdimi i rregullimit te rrugeve fushore-bujqesore</t>
  </si>
  <si>
    <t>Festivali i V-te i Domates</t>
  </si>
  <si>
    <t>Vazhdimi i shtrirjes se rrugeve te mbetura me kubeza</t>
  </si>
  <si>
    <t>Pastrimi i rrugeve</t>
  </si>
  <si>
    <t>Projekti per pyllezim</t>
  </si>
  <si>
    <t>Kapitalet tjera te vogla-Mateje e kadastrale-</t>
  </si>
  <si>
    <t>Stacioni i autobusëve</t>
  </si>
  <si>
    <t>Krijimi i korridoreve pergjat lumit Topllua</t>
  </si>
  <si>
    <t>Mbrojtja dhe zhvillimi i pyjeve</t>
  </si>
  <si>
    <t>Riparimi i Sahat Kulles</t>
  </si>
  <si>
    <t>Qender rekreacioni (sportive)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</si>
</sst>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indent="1"/>
    </xf>
    <xf numFmtId="0" fontId="2" fillId="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left" indent="1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0" fontId="2" fillId="32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2" fillId="32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left"/>
      <protection/>
    </xf>
    <xf numFmtId="0" fontId="0" fillId="32" borderId="10" xfId="0" applyFill="1" applyBorder="1" applyAlignment="1" applyProtection="1">
      <alignment horizontal="left"/>
      <protection/>
    </xf>
    <xf numFmtId="49" fontId="0" fillId="2" borderId="10" xfId="0" applyNumberFormat="1" applyFill="1" applyBorder="1" applyAlignment="1" applyProtection="1">
      <alignment horizontal="left"/>
      <protection/>
    </xf>
    <xf numFmtId="0" fontId="2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43" fontId="2" fillId="35" borderId="10" xfId="42" applyFont="1" applyFill="1" applyBorder="1" applyAlignment="1">
      <alignment horizontal="center" vertical="center" wrapText="1"/>
    </xf>
    <xf numFmtId="43" fontId="2" fillId="2" borderId="10" xfId="42" applyFont="1" applyFill="1" applyBorder="1" applyAlignment="1">
      <alignment/>
    </xf>
    <xf numFmtId="43" fontId="2" fillId="32" borderId="10" xfId="42" applyFont="1" applyFill="1" applyBorder="1" applyAlignment="1">
      <alignment/>
    </xf>
    <xf numFmtId="43" fontId="2" fillId="34" borderId="10" xfId="42" applyFont="1" applyFill="1" applyBorder="1" applyAlignment="1">
      <alignment/>
    </xf>
    <xf numFmtId="43" fontId="2" fillId="0" borderId="10" xfId="42" applyFont="1" applyFill="1" applyBorder="1" applyAlignment="1">
      <alignment/>
    </xf>
    <xf numFmtId="172" fontId="2" fillId="35" borderId="10" xfId="42" applyNumberFormat="1" applyFont="1" applyFill="1" applyBorder="1" applyAlignment="1">
      <alignment horizontal="center" vertical="center" wrapText="1"/>
    </xf>
    <xf numFmtId="172" fontId="2" fillId="2" borderId="10" xfId="42" applyNumberFormat="1" applyFont="1" applyFill="1" applyBorder="1" applyAlignment="1">
      <alignment/>
    </xf>
    <xf numFmtId="172" fontId="2" fillId="32" borderId="1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172" fontId="2" fillId="34" borderId="10" xfId="42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2" fillId="36" borderId="10" xfId="42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172" fontId="2" fillId="33" borderId="10" xfId="42" applyNumberFormat="1" applyFont="1" applyFill="1" applyBorder="1" applyAlignment="1" applyProtection="1">
      <alignment horizontal="right"/>
      <protection/>
    </xf>
    <xf numFmtId="172" fontId="2" fillId="2" borderId="10" xfId="42" applyNumberFormat="1" applyFont="1" applyFill="1" applyBorder="1" applyAlignment="1" applyProtection="1">
      <alignment horizontal="right"/>
      <protection/>
    </xf>
    <xf numFmtId="172" fontId="2" fillId="32" borderId="10" xfId="42" applyNumberFormat="1" applyFont="1" applyFill="1" applyBorder="1" applyAlignment="1" applyProtection="1">
      <alignment horizontal="right"/>
      <protection locked="0"/>
    </xf>
    <xf numFmtId="172" fontId="2" fillId="32" borderId="10" xfId="42" applyNumberFormat="1" applyFont="1" applyFill="1" applyBorder="1" applyAlignment="1" applyProtection="1">
      <alignment horizontal="right"/>
      <protection/>
    </xf>
    <xf numFmtId="172" fontId="3" fillId="0" borderId="10" xfId="42" applyNumberFormat="1" applyFont="1" applyBorder="1" applyAlignment="1" applyProtection="1">
      <alignment/>
      <protection locked="0"/>
    </xf>
    <xf numFmtId="172" fontId="3" fillId="0" borderId="10" xfId="42" applyNumberFormat="1" applyFont="1" applyFill="1" applyBorder="1" applyAlignment="1" applyProtection="1">
      <alignment/>
      <protection locked="0"/>
    </xf>
    <xf numFmtId="172" fontId="2" fillId="32" borderId="10" xfId="42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12" fillId="0" borderId="10" xfId="0" applyFont="1" applyBorder="1" applyAlignment="1">
      <alignment horizontal="left"/>
    </xf>
    <xf numFmtId="172" fontId="2" fillId="0" borderId="10" xfId="42" applyNumberFormat="1" applyFont="1" applyFill="1" applyBorder="1" applyAlignment="1" applyProtection="1">
      <alignment/>
      <protection locked="0"/>
    </xf>
    <xf numFmtId="0" fontId="4" fillId="36" borderId="10" xfId="0" applyFont="1" applyFill="1" applyBorder="1" applyAlignment="1">
      <alignment horizontal="center"/>
    </xf>
    <xf numFmtId="43" fontId="4" fillId="36" borderId="10" xfId="42" applyFont="1" applyFill="1" applyBorder="1" applyAlignment="1">
      <alignment horizontal="center"/>
    </xf>
    <xf numFmtId="172" fontId="4" fillId="36" borderId="10" xfId="42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3" fillId="36" borderId="10" xfId="0" applyFont="1" applyFill="1" applyBorder="1" applyAlignment="1">
      <alignment horizontal="left"/>
    </xf>
    <xf numFmtId="172" fontId="2" fillId="35" borderId="10" xfId="42" applyNumberFormat="1" applyFont="1" applyFill="1" applyBorder="1" applyAlignment="1" applyProtection="1">
      <alignment horizontal="center" vertical="center" wrapText="1"/>
      <protection/>
    </xf>
    <xf numFmtId="172" fontId="4" fillId="0" borderId="10" xfId="42" applyNumberFormat="1" applyFont="1" applyBorder="1" applyAlignment="1" applyProtection="1">
      <alignment horizontal="center"/>
      <protection/>
    </xf>
    <xf numFmtId="172" fontId="6" fillId="34" borderId="10" xfId="42" applyNumberFormat="1" applyFont="1" applyFill="1" applyBorder="1" applyAlignment="1" applyProtection="1">
      <alignment/>
      <protection/>
    </xf>
    <xf numFmtId="172" fontId="2" fillId="2" borderId="10" xfId="42" applyNumberFormat="1" applyFont="1" applyFill="1" applyBorder="1" applyAlignment="1" applyProtection="1">
      <alignment/>
      <protection/>
    </xf>
    <xf numFmtId="172" fontId="2" fillId="32" borderId="10" xfId="42" applyNumberFormat="1" applyFont="1" applyFill="1" applyBorder="1" applyAlignment="1" applyProtection="1">
      <alignment/>
      <protection/>
    </xf>
    <xf numFmtId="172" fontId="2" fillId="0" borderId="10" xfId="42" applyNumberFormat="1" applyFont="1" applyFill="1" applyBorder="1" applyAlignment="1" applyProtection="1">
      <alignment/>
      <protection/>
    </xf>
    <xf numFmtId="172" fontId="4" fillId="0" borderId="10" xfId="42" applyNumberFormat="1" applyFont="1" applyFill="1" applyBorder="1" applyAlignment="1" applyProtection="1">
      <alignment horizontal="center"/>
      <protection locked="0"/>
    </xf>
    <xf numFmtId="172" fontId="4" fillId="0" borderId="11" xfId="42" applyNumberFormat="1" applyFont="1" applyFill="1" applyBorder="1" applyAlignment="1" applyProtection="1">
      <alignment horizontal="center"/>
      <protection locked="0"/>
    </xf>
    <xf numFmtId="172" fontId="2" fillId="34" borderId="10" xfId="42" applyNumberFormat="1" applyFont="1" applyFill="1" applyBorder="1" applyAlignment="1" applyProtection="1">
      <alignment/>
      <protection locked="0"/>
    </xf>
    <xf numFmtId="172" fontId="2" fillId="3" borderId="10" xfId="42" applyNumberFormat="1" applyFont="1" applyFill="1" applyBorder="1" applyAlignment="1" applyProtection="1">
      <alignment/>
      <protection locked="0"/>
    </xf>
    <xf numFmtId="172" fontId="5" fillId="2" borderId="10" xfId="42" applyNumberFormat="1" applyFont="1" applyFill="1" applyBorder="1" applyAlignment="1">
      <alignment/>
    </xf>
    <xf numFmtId="172" fontId="5" fillId="3" borderId="10" xfId="42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72" fontId="1" fillId="0" borderId="10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171" fontId="3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171" fontId="17" fillId="0" borderId="10" xfId="0" applyNumberFormat="1" applyFont="1" applyBorder="1" applyAlignment="1">
      <alignment/>
    </xf>
    <xf numFmtId="171" fontId="2" fillId="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indent="1"/>
    </xf>
    <xf numFmtId="171" fontId="0" fillId="0" borderId="0" xfId="0" applyNumberFormat="1" applyFill="1" applyBorder="1" applyAlignment="1">
      <alignment/>
    </xf>
    <xf numFmtId="171" fontId="0" fillId="0" borderId="12" xfId="0" applyNumberForma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12" fillId="0" borderId="10" xfId="0" applyFont="1" applyFill="1" applyBorder="1" applyAlignment="1">
      <alignment horizontal="left"/>
    </xf>
    <xf numFmtId="0" fontId="0" fillId="36" borderId="10" xfId="0" applyFill="1" applyBorder="1" applyAlignment="1" applyProtection="1">
      <alignment/>
      <protection/>
    </xf>
    <xf numFmtId="172" fontId="1" fillId="0" borderId="0" xfId="42" applyNumberFormat="1" applyFont="1" applyAlignment="1">
      <alignment/>
    </xf>
    <xf numFmtId="0" fontId="0" fillId="0" borderId="10" xfId="0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left"/>
      <protection/>
    </xf>
    <xf numFmtId="0" fontId="2" fillId="36" borderId="10" xfId="0" applyFont="1" applyFill="1" applyBorder="1" applyAlignment="1" applyProtection="1">
      <alignment/>
      <protection/>
    </xf>
    <xf numFmtId="172" fontId="2" fillId="36" borderId="10" xfId="42" applyNumberFormat="1" applyFont="1" applyFill="1" applyBorder="1" applyAlignment="1" applyProtection="1">
      <alignment/>
      <protection/>
    </xf>
    <xf numFmtId="172" fontId="0" fillId="36" borderId="10" xfId="0" applyNumberFormat="1" applyFill="1" applyBorder="1" applyAlignment="1" applyProtection="1">
      <alignment horizontal="left"/>
      <protection/>
    </xf>
    <xf numFmtId="0" fontId="5" fillId="36" borderId="13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172" fontId="5" fillId="33" borderId="10" xfId="42" applyNumberFormat="1" applyFont="1" applyFill="1" applyBorder="1" applyAlignment="1">
      <alignment/>
    </xf>
    <xf numFmtId="0" fontId="0" fillId="0" borderId="14" xfId="0" applyBorder="1" applyAlignment="1">
      <alignment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172" fontId="1" fillId="0" borderId="10" xfId="42" applyNumberFormat="1" applyFont="1" applyBorder="1" applyAlignment="1" applyProtection="1">
      <alignment/>
      <protection/>
    </xf>
    <xf numFmtId="172" fontId="1" fillId="0" borderId="10" xfId="42" applyNumberFormat="1" applyFont="1" applyFill="1" applyBorder="1" applyAlignment="1" applyProtection="1">
      <alignment/>
      <protection/>
    </xf>
    <xf numFmtId="43" fontId="2" fillId="36" borderId="10" xfId="42" applyFont="1" applyFill="1" applyBorder="1" applyAlignment="1">
      <alignment/>
    </xf>
    <xf numFmtId="43" fontId="1" fillId="36" borderId="10" xfId="42" applyFont="1" applyFill="1" applyBorder="1" applyAlignment="1">
      <alignment/>
    </xf>
    <xf numFmtId="172" fontId="1" fillId="0" borderId="0" xfId="42" applyNumberFormat="1" applyFont="1" applyAlignment="1" applyProtection="1">
      <alignment/>
      <protection/>
    </xf>
    <xf numFmtId="0" fontId="12" fillId="0" borderId="14" xfId="0" applyFont="1" applyBorder="1" applyAlignment="1">
      <alignment horizontal="left"/>
    </xf>
    <xf numFmtId="172" fontId="1" fillId="36" borderId="10" xfId="42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72" fontId="2" fillId="0" borderId="15" xfId="42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172" fontId="1" fillId="0" borderId="10" xfId="42" applyNumberFormat="1" applyFont="1" applyFill="1" applyBorder="1" applyAlignment="1" applyProtection="1">
      <alignment/>
      <protection locked="0"/>
    </xf>
    <xf numFmtId="172" fontId="1" fillId="0" borderId="10" xfId="42" applyNumberFormat="1" applyFont="1" applyFill="1" applyBorder="1" applyAlignment="1">
      <alignment/>
    </xf>
    <xf numFmtId="172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19" fillId="0" borderId="15" xfId="0" applyFont="1" applyFill="1" applyBorder="1" applyAlignment="1">
      <alignment/>
    </xf>
    <xf numFmtId="172" fontId="2" fillId="0" borderId="15" xfId="42" applyNumberFormat="1" applyFont="1" applyFill="1" applyBorder="1" applyAlignment="1" applyProtection="1">
      <alignment/>
      <protection locked="0"/>
    </xf>
    <xf numFmtId="172" fontId="5" fillId="0" borderId="15" xfId="42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171" fontId="9" fillId="2" borderId="10" xfId="0" applyNumberFormat="1" applyFont="1" applyFill="1" applyBorder="1" applyAlignment="1">
      <alignment/>
    </xf>
    <xf numFmtId="171" fontId="13" fillId="2" borderId="10" xfId="0" applyNumberFormat="1" applyFont="1" applyFill="1" applyBorder="1" applyAlignment="1">
      <alignment/>
    </xf>
    <xf numFmtId="171" fontId="3" fillId="0" borderId="10" xfId="0" applyNumberFormat="1" applyFont="1" applyFill="1" applyBorder="1" applyAlignment="1" applyProtection="1">
      <alignment/>
      <protection locked="0"/>
    </xf>
    <xf numFmtId="171" fontId="9" fillId="32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172" fontId="11" fillId="0" borderId="0" xfId="42" applyNumberFormat="1" applyFont="1" applyAlignment="1">
      <alignment/>
    </xf>
    <xf numFmtId="172" fontId="11" fillId="37" borderId="0" xfId="42" applyNumberFormat="1" applyFont="1" applyFill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172" fontId="8" fillId="35" borderId="10" xfId="4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72" fontId="11" fillId="0" borderId="10" xfId="42" applyNumberFormat="1" applyFont="1" applyBorder="1" applyAlignment="1">
      <alignment horizontal="center"/>
    </xf>
    <xf numFmtId="172" fontId="11" fillId="37" borderId="10" xfId="42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right"/>
    </xf>
    <xf numFmtId="0" fontId="8" fillId="32" borderId="10" xfId="0" applyFont="1" applyFill="1" applyBorder="1" applyAlignment="1">
      <alignment/>
    </xf>
    <xf numFmtId="172" fontId="8" fillId="32" borderId="10" xfId="42" applyNumberFormat="1" applyFont="1" applyFill="1" applyBorder="1" applyAlignment="1">
      <alignment/>
    </xf>
    <xf numFmtId="172" fontId="8" fillId="36" borderId="10" xfId="42" applyNumberFormat="1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 applyProtection="1">
      <alignment horizontal="left" indent="1"/>
      <protection locked="0"/>
    </xf>
    <xf numFmtId="172" fontId="11" fillId="0" borderId="10" xfId="42" applyNumberFormat="1" applyFont="1" applyBorder="1" applyAlignment="1">
      <alignment/>
    </xf>
    <xf numFmtId="172" fontId="11" fillId="37" borderId="10" xfId="42" applyNumberFormat="1" applyFont="1" applyFill="1" applyBorder="1" applyAlignment="1">
      <alignment/>
    </xf>
    <xf numFmtId="0" fontId="8" fillId="34" borderId="16" xfId="0" applyFont="1" applyFill="1" applyBorder="1" applyAlignment="1" applyProtection="1">
      <alignment/>
      <protection locked="0"/>
    </xf>
    <xf numFmtId="172" fontId="8" fillId="34" borderId="10" xfId="42" applyNumberFormat="1" applyFont="1" applyFill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Fill="1" applyAlignment="1">
      <alignment/>
    </xf>
    <xf numFmtId="49" fontId="11" fillId="2" borderId="10" xfId="0" applyNumberFormat="1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172" fontId="8" fillId="2" borderId="10" xfId="42" applyNumberFormat="1" applyFont="1" applyFill="1" applyBorder="1" applyAlignment="1">
      <alignment/>
    </xf>
    <xf numFmtId="172" fontId="8" fillId="0" borderId="10" xfId="42" applyNumberFormat="1" applyFont="1" applyFill="1" applyBorder="1" applyAlignment="1">
      <alignment/>
    </xf>
    <xf numFmtId="43" fontId="11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72" fontId="11" fillId="0" borderId="0" xfId="0" applyNumberFormat="1" applyFont="1" applyAlignment="1">
      <alignment/>
    </xf>
    <xf numFmtId="172" fontId="8" fillId="5" borderId="10" xfId="42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172" fontId="11" fillId="37" borderId="0" xfId="0" applyNumberFormat="1" applyFont="1" applyFill="1" applyAlignment="1">
      <alignment/>
    </xf>
    <xf numFmtId="0" fontId="11" fillId="37" borderId="0" xfId="0" applyFont="1" applyFill="1" applyAlignment="1">
      <alignment/>
    </xf>
    <xf numFmtId="172" fontId="8" fillId="37" borderId="0" xfId="0" applyNumberFormat="1" applyFont="1" applyFill="1" applyAlignment="1">
      <alignment/>
    </xf>
    <xf numFmtId="0" fontId="8" fillId="37" borderId="0" xfId="0" applyFont="1" applyFill="1" applyAlignment="1">
      <alignment/>
    </xf>
    <xf numFmtId="172" fontId="11" fillId="32" borderId="10" xfId="42" applyNumberFormat="1" applyFont="1" applyFill="1" applyBorder="1" applyAlignment="1">
      <alignment/>
    </xf>
    <xf numFmtId="0" fontId="8" fillId="2" borderId="10" xfId="0" applyFont="1" applyFill="1" applyBorder="1" applyAlignment="1">
      <alignment horizontal="left"/>
    </xf>
    <xf numFmtId="0" fontId="11" fillId="4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7" fillId="34" borderId="10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>
      <alignment/>
    </xf>
    <xf numFmtId="172" fontId="1" fillId="0" borderId="14" xfId="42" applyNumberFormat="1" applyFont="1" applyFill="1" applyBorder="1" applyAlignment="1" applyProtection="1">
      <alignment/>
      <protection/>
    </xf>
    <xf numFmtId="172" fontId="1" fillId="4" borderId="10" xfId="42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" fillId="32" borderId="10" xfId="0" applyFont="1" applyFill="1" applyBorder="1" applyAlignment="1" applyProtection="1">
      <alignment/>
      <protection/>
    </xf>
    <xf numFmtId="49" fontId="2" fillId="2" borderId="10" xfId="0" applyNumberFormat="1" applyFont="1" applyFill="1" applyBorder="1" applyAlignment="1" applyProtection="1">
      <alignment horizontal="left"/>
      <protection/>
    </xf>
    <xf numFmtId="0" fontId="1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172" fontId="6" fillId="0" borderId="0" xfId="42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172" fontId="1" fillId="0" borderId="0" xfId="42" applyNumberFormat="1" applyFont="1" applyFill="1" applyAlignment="1">
      <alignment/>
    </xf>
    <xf numFmtId="0" fontId="6" fillId="34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172" fontId="1" fillId="3" borderId="10" xfId="42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left"/>
    </xf>
    <xf numFmtId="172" fontId="2" fillId="0" borderId="10" xfId="42" applyNumberFormat="1" applyFont="1" applyBorder="1" applyAlignment="1">
      <alignment/>
    </xf>
    <xf numFmtId="172" fontId="1" fillId="3" borderId="0" xfId="42" applyNumberFormat="1" applyFont="1" applyFill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14" xfId="0" applyFill="1" applyBorder="1" applyAlignment="1">
      <alignment/>
    </xf>
    <xf numFmtId="0" fontId="0" fillId="0" borderId="14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43" fontId="1" fillId="0" borderId="10" xfId="42" applyFont="1" applyFill="1" applyBorder="1" applyAlignment="1">
      <alignment/>
    </xf>
    <xf numFmtId="0" fontId="12" fillId="0" borderId="0" xfId="0" applyFont="1" applyFill="1" applyAlignment="1" applyProtection="1">
      <alignment horizontal="left"/>
      <protection/>
    </xf>
    <xf numFmtId="0" fontId="18" fillId="0" borderId="10" xfId="55" applyFont="1" applyFill="1" applyBorder="1" applyAlignment="1">
      <alignment horizontal="left"/>
      <protection/>
    </xf>
    <xf numFmtId="0" fontId="18" fillId="0" borderId="14" xfId="55" applyFont="1" applyFill="1" applyBorder="1" applyAlignment="1">
      <alignment horizontal="left"/>
      <protection/>
    </xf>
    <xf numFmtId="0" fontId="2" fillId="36" borderId="10" xfId="0" applyFont="1" applyFill="1" applyBorder="1" applyAlignment="1" applyProtection="1">
      <alignment horizontal="left"/>
      <protection/>
    </xf>
    <xf numFmtId="172" fontId="2" fillId="2" borderId="10" xfId="0" applyNumberFormat="1" applyFont="1" applyFill="1" applyBorder="1" applyAlignment="1" applyProtection="1">
      <alignment horizontal="left"/>
      <protection/>
    </xf>
    <xf numFmtId="172" fontId="2" fillId="32" borderId="10" xfId="0" applyNumberFormat="1" applyFont="1" applyFill="1" applyBorder="1" applyAlignment="1" applyProtection="1">
      <alignment horizontal="left"/>
      <protection/>
    </xf>
    <xf numFmtId="0" fontId="25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1" xfId="0" applyFont="1" applyBorder="1" applyAlignment="1">
      <alignment wrapText="1"/>
    </xf>
    <xf numFmtId="0" fontId="3" fillId="0" borderId="21" xfId="0" applyFont="1" applyBorder="1" applyAlignment="1">
      <alignment horizontal="right" wrapText="1"/>
    </xf>
    <xf numFmtId="0" fontId="26" fillId="0" borderId="21" xfId="0" applyFont="1" applyBorder="1" applyAlignment="1">
      <alignment wrapText="1"/>
    </xf>
    <xf numFmtId="0" fontId="25" fillId="0" borderId="21" xfId="0" applyFont="1" applyBorder="1" applyAlignment="1">
      <alignment horizontal="right" wrapText="1"/>
    </xf>
    <xf numFmtId="0" fontId="3" fillId="0" borderId="21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4" fontId="3" fillId="0" borderId="21" xfId="0" applyNumberFormat="1" applyFont="1" applyBorder="1" applyAlignment="1">
      <alignment horizontal="right" wrapText="1"/>
    </xf>
    <xf numFmtId="4" fontId="26" fillId="0" borderId="21" xfId="0" applyNumberFormat="1" applyFont="1" applyBorder="1" applyAlignment="1">
      <alignment horizontal="right" wrapText="1"/>
    </xf>
    <xf numFmtId="0" fontId="26" fillId="0" borderId="21" xfId="0" applyFont="1" applyBorder="1" applyAlignment="1">
      <alignment horizontal="right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8" fillId="32" borderId="16" xfId="0" applyFont="1" applyFill="1" applyBorder="1" applyAlignment="1" applyProtection="1">
      <alignment horizontal="left"/>
      <protection locked="0"/>
    </xf>
    <xf numFmtId="0" fontId="8" fillId="32" borderId="14" xfId="0" applyFont="1" applyFill="1" applyBorder="1" applyAlignment="1" applyProtection="1">
      <alignment horizontal="left"/>
      <protection locked="0"/>
    </xf>
    <xf numFmtId="0" fontId="22" fillId="32" borderId="16" xfId="0" applyFont="1" applyFill="1" applyBorder="1" applyAlignment="1">
      <alignment horizontal="left"/>
    </xf>
    <xf numFmtId="0" fontId="22" fillId="32" borderId="14" xfId="0" applyFont="1" applyFill="1" applyBorder="1" applyAlignment="1">
      <alignment horizontal="left"/>
    </xf>
    <xf numFmtId="0" fontId="22" fillId="2" borderId="16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/>
    </xf>
    <xf numFmtId="0" fontId="22" fillId="2" borderId="13" xfId="0" applyFont="1" applyFill="1" applyBorder="1" applyAlignment="1">
      <alignment horizontal="left"/>
    </xf>
    <xf numFmtId="0" fontId="22" fillId="2" borderId="14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8" fillId="34" borderId="14" xfId="0" applyFont="1" applyFill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" fillId="32" borderId="16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 applyProtection="1">
      <alignment horizontal="left"/>
      <protection locked="0"/>
    </xf>
    <xf numFmtId="0" fontId="2" fillId="32" borderId="13" xfId="0" applyFont="1" applyFill="1" applyBorder="1" applyAlignment="1" applyProtection="1">
      <alignment horizontal="left"/>
      <protection locked="0"/>
    </xf>
    <xf numFmtId="0" fontId="2" fillId="32" borderId="14" xfId="0" applyFont="1" applyFill="1" applyBorder="1" applyAlignment="1" applyProtection="1">
      <alignment horizontal="left"/>
      <protection locked="0"/>
    </xf>
    <xf numFmtId="0" fontId="5" fillId="2" borderId="1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 applyProtection="1">
      <alignment horizontal="left"/>
      <protection locked="0"/>
    </xf>
    <xf numFmtId="172" fontId="2" fillId="35" borderId="16" xfId="42" applyNumberFormat="1" applyFont="1" applyFill="1" applyBorder="1" applyAlignment="1" applyProtection="1">
      <alignment horizontal="center" vertical="center" wrapText="1"/>
      <protection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15" fillId="35" borderId="23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>
      <alignment horizontal="center"/>
    </xf>
    <xf numFmtId="0" fontId="2" fillId="35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left"/>
      <protection/>
    </xf>
    <xf numFmtId="0" fontId="7" fillId="34" borderId="13" xfId="0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 horizontal="left"/>
      <protection/>
    </xf>
    <xf numFmtId="0" fontId="2" fillId="32" borderId="16" xfId="0" applyFont="1" applyFill="1" applyBorder="1" applyAlignment="1" applyProtection="1">
      <alignment horizontal="left"/>
      <protection/>
    </xf>
    <xf numFmtId="0" fontId="2" fillId="32" borderId="13" xfId="0" applyFont="1" applyFill="1" applyBorder="1" applyAlignment="1" applyProtection="1">
      <alignment horizontal="left"/>
      <protection/>
    </xf>
    <xf numFmtId="0" fontId="2" fillId="32" borderId="14" xfId="0" applyFont="1" applyFill="1" applyBorder="1" applyAlignment="1" applyProtection="1">
      <alignment horizontal="left"/>
      <protection/>
    </xf>
    <xf numFmtId="0" fontId="2" fillId="36" borderId="16" xfId="0" applyFont="1" applyFill="1" applyBorder="1" applyAlignment="1" applyProtection="1">
      <alignment horizontal="left"/>
      <protection locked="0"/>
    </xf>
    <xf numFmtId="0" fontId="2" fillId="36" borderId="13" xfId="0" applyFont="1" applyFill="1" applyBorder="1" applyAlignment="1" applyProtection="1">
      <alignment horizontal="left"/>
      <protection locked="0"/>
    </xf>
    <xf numFmtId="0" fontId="2" fillId="36" borderId="14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2" fillId="32" borderId="10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 applyProtection="1">
      <alignment horizontal="left"/>
      <protection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34" borderId="10" xfId="0" applyFont="1" applyFill="1" applyBorder="1" applyAlignment="1" applyProtection="1">
      <alignment horizontal="left"/>
      <protection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shikimi i Buxheti Komunal 2010_11qershor20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169\Buxheti%20Mamushe%20201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169\Buxheti%20Mamush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a0.169\Buxheti%20Mamush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 agregat"/>
      <sheetName val="Tabela 4.1 Ndarje buxhetore"/>
      <sheetName val="Tabela 4.2 Financimi i proj kap"/>
      <sheetName val="Tabela 4.3"/>
      <sheetName val="Tabela 4.4 Total i shpenzimeve"/>
      <sheetName val="4.5 Plani i projekteve kapitale"/>
      <sheetName val="Sheet2"/>
      <sheetName val="Sheet1"/>
    </sheetNames>
    <sheetDataSet>
      <sheetData sheetId="1">
        <row r="11">
          <cell r="H11">
            <v>707881.774</v>
          </cell>
          <cell r="I11">
            <v>84136</v>
          </cell>
          <cell r="J11">
            <v>22300</v>
          </cell>
          <cell r="K11">
            <v>3000</v>
          </cell>
          <cell r="L11">
            <v>187017</v>
          </cell>
          <cell r="M11">
            <v>1004334.774</v>
          </cell>
        </row>
        <row r="15">
          <cell r="M15">
            <v>71563.14</v>
          </cell>
        </row>
        <row r="19">
          <cell r="M19">
            <v>71563.14</v>
          </cell>
        </row>
        <row r="27">
          <cell r="M27">
            <v>50809.5</v>
          </cell>
        </row>
        <row r="30">
          <cell r="H30">
            <v>43346.81</v>
          </cell>
          <cell r="I30">
            <v>40441</v>
          </cell>
          <cell r="J30">
            <v>8500</v>
          </cell>
        </row>
        <row r="31">
          <cell r="L31">
            <v>5000</v>
          </cell>
          <cell r="M31">
            <v>85287.81</v>
          </cell>
        </row>
        <row r="71">
          <cell r="M71">
            <v>35333.81</v>
          </cell>
        </row>
        <row r="82">
          <cell r="H82">
            <v>58965.45</v>
          </cell>
          <cell r="I82">
            <v>3000</v>
          </cell>
          <cell r="J82">
            <v>8000</v>
          </cell>
          <cell r="L82">
            <v>196556</v>
          </cell>
        </row>
        <row r="83">
          <cell r="M83">
            <v>228521.45</v>
          </cell>
        </row>
        <row r="149">
          <cell r="M149">
            <v>11875</v>
          </cell>
        </row>
        <row r="150">
          <cell r="M150">
            <v>11875</v>
          </cell>
        </row>
        <row r="158">
          <cell r="H158">
            <v>22322.08</v>
          </cell>
          <cell r="L158">
            <v>1250</v>
          </cell>
          <cell r="M158">
            <v>23572.08</v>
          </cell>
        </row>
        <row r="159">
          <cell r="M159">
            <v>23572.08</v>
          </cell>
        </row>
        <row r="186">
          <cell r="H186">
            <v>104921.794</v>
          </cell>
          <cell r="I186">
            <v>14695</v>
          </cell>
          <cell r="J186">
            <v>2300</v>
          </cell>
          <cell r="L186">
            <v>17211</v>
          </cell>
          <cell r="M186">
            <v>139127.794</v>
          </cell>
        </row>
        <row r="191">
          <cell r="M191">
            <v>11153.604</v>
          </cell>
        </row>
        <row r="195">
          <cell r="M195">
            <v>107999</v>
          </cell>
        </row>
        <row r="202">
          <cell r="M202">
            <v>9975.19</v>
          </cell>
        </row>
        <row r="226">
          <cell r="H226">
            <v>324744.19</v>
          </cell>
          <cell r="I226">
            <v>25000</v>
          </cell>
          <cell r="J226">
            <v>3500</v>
          </cell>
          <cell r="L226">
            <v>15000</v>
          </cell>
          <cell r="M226">
            <v>368244.19</v>
          </cell>
        </row>
        <row r="231">
          <cell r="M231">
            <v>25835.59</v>
          </cell>
        </row>
        <row r="235">
          <cell r="M235">
            <v>13809.6</v>
          </cell>
        </row>
        <row r="238">
          <cell r="M238">
            <v>284975</v>
          </cell>
        </row>
        <row r="242">
          <cell r="M242">
            <v>43624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 4.1 Ndarje buxhetore"/>
      <sheetName val="Sheet1"/>
    </sheetNames>
    <sheetDataSet>
      <sheetData sheetId="0">
        <row r="10">
          <cell r="M10">
            <v>1405040.784</v>
          </cell>
        </row>
        <row r="11">
          <cell r="H11">
            <v>917460.784</v>
          </cell>
          <cell r="I11">
            <v>145610</v>
          </cell>
          <cell r="J11">
            <v>39470</v>
          </cell>
          <cell r="K11">
            <v>4000</v>
          </cell>
        </row>
        <row r="14">
          <cell r="M14">
            <v>80049.24</v>
          </cell>
        </row>
        <row r="26">
          <cell r="M26">
            <v>50810</v>
          </cell>
        </row>
        <row r="30">
          <cell r="M30">
            <v>138259</v>
          </cell>
        </row>
        <row r="70">
          <cell r="M70">
            <v>42285</v>
          </cell>
        </row>
        <row r="82">
          <cell r="L82">
            <v>204000</v>
          </cell>
          <cell r="M82">
            <v>309899.4</v>
          </cell>
        </row>
        <row r="149">
          <cell r="M149">
            <v>11875</v>
          </cell>
        </row>
        <row r="158">
          <cell r="M158">
            <v>74894.28</v>
          </cell>
        </row>
        <row r="186">
          <cell r="L186">
            <v>15000</v>
          </cell>
          <cell r="M186">
            <v>281294.794</v>
          </cell>
        </row>
        <row r="190">
          <cell r="M190">
            <v>11153.604</v>
          </cell>
        </row>
        <row r="194">
          <cell r="M194">
            <v>258666</v>
          </cell>
        </row>
        <row r="203">
          <cell r="M203">
            <v>11475.19</v>
          </cell>
        </row>
        <row r="226">
          <cell r="L226">
            <v>18000</v>
          </cell>
          <cell r="M226">
            <v>415674.07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 4.1 Ndarje buxhetore"/>
      <sheetName val="Sheet1"/>
    </sheetNames>
    <sheetDataSet>
      <sheetData sheetId="0">
        <row r="10">
          <cell r="H10">
            <v>854014.264</v>
          </cell>
          <cell r="I10">
            <v>156550</v>
          </cell>
          <cell r="J10">
            <v>38820</v>
          </cell>
          <cell r="K10">
            <v>4000</v>
          </cell>
          <cell r="L10">
            <v>281000</v>
          </cell>
        </row>
        <row r="14">
          <cell r="M14">
            <v>78671</v>
          </cell>
        </row>
        <row r="15">
          <cell r="M15">
            <v>78671</v>
          </cell>
        </row>
        <row r="26">
          <cell r="M26">
            <v>50810</v>
          </cell>
        </row>
        <row r="27">
          <cell r="M27">
            <v>50810</v>
          </cell>
        </row>
        <row r="30">
          <cell r="H30">
            <v>43347</v>
          </cell>
          <cell r="I30">
            <v>70500</v>
          </cell>
          <cell r="J30">
            <v>20420</v>
          </cell>
          <cell r="M30">
            <v>140267</v>
          </cell>
        </row>
        <row r="31">
          <cell r="L31">
            <v>6000</v>
          </cell>
        </row>
        <row r="70">
          <cell r="M70">
            <v>41725</v>
          </cell>
        </row>
        <row r="71">
          <cell r="M71">
            <v>41725</v>
          </cell>
        </row>
        <row r="82">
          <cell r="H82">
            <v>80849.4</v>
          </cell>
          <cell r="I82">
            <v>6750</v>
          </cell>
          <cell r="J82">
            <v>10500</v>
          </cell>
          <cell r="L82">
            <v>204000</v>
          </cell>
          <cell r="M82">
            <v>302099.4</v>
          </cell>
        </row>
        <row r="149">
          <cell r="M149">
            <v>11875</v>
          </cell>
        </row>
        <row r="150">
          <cell r="M150">
            <v>11875</v>
          </cell>
        </row>
        <row r="158">
          <cell r="H158">
            <v>31294</v>
          </cell>
          <cell r="I158">
            <v>600</v>
          </cell>
          <cell r="L158">
            <v>38000</v>
          </cell>
          <cell r="M158">
            <v>69894</v>
          </cell>
        </row>
        <row r="186">
          <cell r="H186">
            <v>177433.794</v>
          </cell>
          <cell r="I186">
            <v>32200</v>
          </cell>
          <cell r="J186">
            <v>3600</v>
          </cell>
          <cell r="L186">
            <v>15000</v>
          </cell>
        </row>
        <row r="190">
          <cell r="M190">
            <v>11153.604</v>
          </cell>
        </row>
        <row r="194">
          <cell r="M194">
            <v>205605</v>
          </cell>
        </row>
        <row r="202">
          <cell r="M202">
            <v>11475.19</v>
          </cell>
        </row>
        <row r="226">
          <cell r="H226">
            <v>359509.07</v>
          </cell>
          <cell r="I226">
            <v>29000</v>
          </cell>
          <cell r="J226">
            <v>4300</v>
          </cell>
          <cell r="L226">
            <v>18000</v>
          </cell>
        </row>
        <row r="230">
          <cell r="M230">
            <v>27835.59</v>
          </cell>
        </row>
        <row r="234">
          <cell r="M234">
            <v>13809.6</v>
          </cell>
        </row>
        <row r="238">
          <cell r="M238">
            <v>311539.28</v>
          </cell>
        </row>
        <row r="242">
          <cell r="M242">
            <v>57624.6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5.7109375" style="0" customWidth="1"/>
    <col min="2" max="2" width="41.28125" style="0" customWidth="1"/>
    <col min="3" max="3" width="14.7109375" style="0" customWidth="1"/>
    <col min="4" max="4" width="14.7109375" style="0" bestFit="1" customWidth="1"/>
    <col min="5" max="5" width="15.28125" style="0" customWidth="1"/>
    <col min="6" max="6" width="14.28125" style="0" customWidth="1"/>
    <col min="7" max="7" width="14.57421875" style="0" customWidth="1"/>
  </cols>
  <sheetData>
    <row r="1" spans="2:7" ht="15">
      <c r="B1" s="1" t="s">
        <v>200</v>
      </c>
      <c r="F1" s="105"/>
      <c r="G1" s="105"/>
    </row>
    <row r="2" spans="5:7" ht="15">
      <c r="E2" s="96"/>
      <c r="F2" s="106"/>
      <c r="G2" s="106"/>
    </row>
    <row r="3" spans="1:7" ht="15">
      <c r="A3" s="97" t="s">
        <v>45</v>
      </c>
      <c r="B3" s="97" t="s">
        <v>46</v>
      </c>
      <c r="C3" s="97" t="s">
        <v>225</v>
      </c>
      <c r="D3" s="97" t="s">
        <v>224</v>
      </c>
      <c r="E3" s="97" t="s">
        <v>206</v>
      </c>
      <c r="F3" s="97" t="s">
        <v>215</v>
      </c>
      <c r="G3" s="97" t="s">
        <v>231</v>
      </c>
    </row>
    <row r="4" spans="1:7" ht="15">
      <c r="A4" s="14" t="s">
        <v>107</v>
      </c>
      <c r="B4" s="14" t="s">
        <v>108</v>
      </c>
      <c r="C4" s="14" t="s">
        <v>109</v>
      </c>
      <c r="D4" s="14" t="s">
        <v>110</v>
      </c>
      <c r="E4" s="98" t="s">
        <v>111</v>
      </c>
      <c r="F4" s="14" t="s">
        <v>112</v>
      </c>
      <c r="G4" s="14" t="s">
        <v>34</v>
      </c>
    </row>
    <row r="5" spans="1:7" ht="15">
      <c r="A5" s="20">
        <v>1</v>
      </c>
      <c r="B5" s="4" t="s">
        <v>61</v>
      </c>
      <c r="C5" s="150">
        <f>SUM(C6:C7)</f>
        <v>1033579</v>
      </c>
      <c r="D5" s="150">
        <f>SUM(D6:D7)</f>
        <v>1027286</v>
      </c>
      <c r="E5" s="150">
        <f>SUM(E6:E7)</f>
        <v>1064334.774</v>
      </c>
      <c r="F5" s="151">
        <f>SUM(F6:F7)</f>
        <v>1399384.264</v>
      </c>
      <c r="G5" s="150">
        <f>SUM(G6:G7)</f>
        <v>1458040.784</v>
      </c>
    </row>
    <row r="6" spans="1:7" ht="15">
      <c r="A6" s="18">
        <v>1.1</v>
      </c>
      <c r="B6" s="2" t="s">
        <v>52</v>
      </c>
      <c r="C6" s="99">
        <v>966262</v>
      </c>
      <c r="D6" s="100">
        <v>969286</v>
      </c>
      <c r="E6" s="152">
        <f>'[1]Tabela 4.1 Ndarje buxhetore'!M11</f>
        <v>1004334.774</v>
      </c>
      <c r="F6" s="99">
        <f>F9</f>
        <v>1334384.264</v>
      </c>
      <c r="G6" s="99">
        <f>G9</f>
        <v>1393040.784</v>
      </c>
    </row>
    <row r="7" spans="1:7" ht="15">
      <c r="A7" s="18">
        <v>1.2</v>
      </c>
      <c r="B7" s="2" t="s">
        <v>53</v>
      </c>
      <c r="C7" s="101">
        <v>67317</v>
      </c>
      <c r="D7" s="99">
        <v>58000</v>
      </c>
      <c r="E7" s="99">
        <v>60000</v>
      </c>
      <c r="F7" s="99">
        <v>65000</v>
      </c>
      <c r="G7" s="99">
        <v>65000</v>
      </c>
    </row>
    <row r="8" spans="1:7" ht="15">
      <c r="A8" s="18"/>
      <c r="B8" s="2"/>
      <c r="C8" s="101"/>
      <c r="D8" s="102"/>
      <c r="E8" s="102"/>
      <c r="F8" s="101"/>
      <c r="G8" s="101"/>
    </row>
    <row r="9" spans="1:7" ht="15">
      <c r="A9" s="20">
        <v>2</v>
      </c>
      <c r="B9" s="4" t="s">
        <v>54</v>
      </c>
      <c r="C9" s="150">
        <f>C10+C15</f>
        <v>1033579</v>
      </c>
      <c r="D9" s="150">
        <f>D10+D15</f>
        <v>1027286</v>
      </c>
      <c r="E9" s="150">
        <f>E10+E15</f>
        <v>1004334.774</v>
      </c>
      <c r="F9" s="150">
        <f>F10+F15</f>
        <v>1334384.264</v>
      </c>
      <c r="G9" s="150">
        <f>G10+G15</f>
        <v>1393040.784</v>
      </c>
    </row>
    <row r="10" spans="1:7" ht="15">
      <c r="A10" s="22">
        <v>2.1</v>
      </c>
      <c r="B10" s="5" t="s">
        <v>55</v>
      </c>
      <c r="C10" s="153">
        <f>C11+C12+C13+C14</f>
        <v>729224</v>
      </c>
      <c r="D10" s="153">
        <f>D11+D12+D13+D14</f>
        <v>803318</v>
      </c>
      <c r="E10" s="153">
        <f>E11+E12+E13+E14</f>
        <v>817317.774</v>
      </c>
      <c r="F10" s="153">
        <f>F11+F12+F13+F14</f>
        <v>1053384.264</v>
      </c>
      <c r="G10" s="153">
        <f>G11+G12+G13+G14</f>
        <v>1106540.784</v>
      </c>
    </row>
    <row r="11" spans="1:7" s="13" customFormat="1" ht="12.75">
      <c r="A11" s="19" t="s">
        <v>113</v>
      </c>
      <c r="B11" s="3" t="s">
        <v>56</v>
      </c>
      <c r="C11" s="99">
        <v>631432</v>
      </c>
      <c r="D11" s="152">
        <v>699882</v>
      </c>
      <c r="E11" s="152">
        <f>'[1]Tabela 4.1 Ndarje buxhetore'!H11</f>
        <v>707881.774</v>
      </c>
      <c r="F11" s="99">
        <f>'[3]Tabela 4.1 Ndarje buxhetore'!$H$10</f>
        <v>854014.264</v>
      </c>
      <c r="G11" s="99">
        <f>'[2]Tabela 4.1 Ndarje buxhetore'!$H$11</f>
        <v>917460.784</v>
      </c>
    </row>
    <row r="12" spans="1:7" s="13" customFormat="1" ht="12.75">
      <c r="A12" s="19" t="s">
        <v>114</v>
      </c>
      <c r="B12" s="3" t="s">
        <v>57</v>
      </c>
      <c r="C12" s="99">
        <v>75123</v>
      </c>
      <c r="D12" s="152">
        <v>78526</v>
      </c>
      <c r="E12" s="152">
        <f>'[1]Tabela 4.1 Ndarje buxhetore'!I11</f>
        <v>84136</v>
      </c>
      <c r="F12" s="99">
        <f>'[3]Tabela 4.1 Ndarje buxhetore'!$I$10</f>
        <v>156550</v>
      </c>
      <c r="G12" s="99">
        <f>'[2]Tabela 4.1 Ndarje buxhetore'!$I$11</f>
        <v>145610</v>
      </c>
    </row>
    <row r="13" spans="1:7" s="13" customFormat="1" ht="12.75">
      <c r="A13" s="19" t="s">
        <v>115</v>
      </c>
      <c r="B13" s="3" t="s">
        <v>58</v>
      </c>
      <c r="C13" s="99">
        <v>21122</v>
      </c>
      <c r="D13" s="152">
        <v>21910</v>
      </c>
      <c r="E13" s="152">
        <f>'[1]Tabela 4.1 Ndarje buxhetore'!J11</f>
        <v>22300</v>
      </c>
      <c r="F13" s="99">
        <f>'[3]Tabela 4.1 Ndarje buxhetore'!$J$10</f>
        <v>38820</v>
      </c>
      <c r="G13" s="99">
        <f>'[2]Tabela 4.1 Ndarje buxhetore'!$J$11</f>
        <v>39470</v>
      </c>
    </row>
    <row r="14" spans="1:7" s="13" customFormat="1" ht="12.75">
      <c r="A14" s="19" t="s">
        <v>116</v>
      </c>
      <c r="B14" s="3" t="s">
        <v>59</v>
      </c>
      <c r="C14" s="99">
        <v>1547</v>
      </c>
      <c r="D14" s="152">
        <v>3000</v>
      </c>
      <c r="E14" s="152">
        <f>'[1]Tabela 4.1 Ndarje buxhetore'!K11</f>
        <v>3000</v>
      </c>
      <c r="F14" s="99">
        <f>'[3]Tabela 4.1 Ndarje buxhetore'!$K$10</f>
        <v>4000</v>
      </c>
      <c r="G14" s="99">
        <f>'[2]Tabela 4.1 Ndarje buxhetore'!$K$11</f>
        <v>4000</v>
      </c>
    </row>
    <row r="15" spans="1:7" s="1" customFormat="1" ht="15">
      <c r="A15" s="22">
        <v>2.2</v>
      </c>
      <c r="B15" s="5" t="s">
        <v>60</v>
      </c>
      <c r="C15" s="153">
        <v>304355</v>
      </c>
      <c r="D15" s="153">
        <v>223968</v>
      </c>
      <c r="E15" s="153">
        <f>'[1]Tabela 4.1 Ndarje buxhetore'!L11</f>
        <v>187017</v>
      </c>
      <c r="F15" s="153">
        <f>'[3]Tabela 4.1 Ndarje buxhetore'!$L$10</f>
        <v>281000</v>
      </c>
      <c r="G15" s="153">
        <f>'4.5 Plani i projekteve kapitale'!P13</f>
        <v>286500</v>
      </c>
    </row>
    <row r="16" spans="1:7" ht="15">
      <c r="A16" s="18"/>
      <c r="B16" s="2"/>
      <c r="C16" s="101"/>
      <c r="D16" s="101"/>
      <c r="E16" s="101"/>
      <c r="F16" s="101"/>
      <c r="G16" s="101"/>
    </row>
    <row r="17" spans="1:7" s="1" customFormat="1" ht="15">
      <c r="A17" s="20">
        <v>3</v>
      </c>
      <c r="B17" s="4" t="s">
        <v>47</v>
      </c>
      <c r="C17" s="103">
        <f>C5-C9</f>
        <v>0</v>
      </c>
      <c r="D17" s="103">
        <f>D5-D9</f>
        <v>0</v>
      </c>
      <c r="E17" s="151"/>
      <c r="F17" s="150"/>
      <c r="G17" s="150"/>
    </row>
    <row r="18" spans="1:7" ht="15">
      <c r="A18" s="18"/>
      <c r="B18" s="2"/>
      <c r="C18" s="101"/>
      <c r="D18" s="101"/>
      <c r="E18" s="101"/>
      <c r="F18" s="101"/>
      <c r="G18" s="101"/>
    </row>
    <row r="19" spans="1:7" s="1" customFormat="1" ht="15">
      <c r="A19" s="20">
        <v>4</v>
      </c>
      <c r="B19" s="4" t="s">
        <v>48</v>
      </c>
      <c r="C19" s="103">
        <f>-C17</f>
        <v>0</v>
      </c>
      <c r="D19" s="103">
        <f>-D17</f>
        <v>0</v>
      </c>
      <c r="E19" s="151"/>
      <c r="F19" s="150">
        <f>-F17</f>
        <v>0</v>
      </c>
      <c r="G19" s="150"/>
    </row>
    <row r="20" spans="1:7" ht="15">
      <c r="A20" s="18">
        <v>4.1</v>
      </c>
      <c r="B20" s="2" t="s">
        <v>50</v>
      </c>
      <c r="C20" s="101"/>
      <c r="D20" s="101"/>
      <c r="E20" s="101"/>
      <c r="F20" s="101"/>
      <c r="G20" s="101"/>
    </row>
    <row r="21" spans="1:7" ht="15">
      <c r="A21" s="18">
        <v>4.2</v>
      </c>
      <c r="B21" s="2" t="s">
        <v>49</v>
      </c>
      <c r="C21" s="101"/>
      <c r="D21" s="101"/>
      <c r="E21" s="99"/>
      <c r="F21" s="99"/>
      <c r="G21" s="99"/>
    </row>
    <row r="22" spans="1:7" ht="15">
      <c r="A22" s="18" t="s">
        <v>117</v>
      </c>
      <c r="B22" s="3" t="s">
        <v>104</v>
      </c>
      <c r="C22" s="101"/>
      <c r="D22" s="101"/>
      <c r="E22" s="101"/>
      <c r="F22" s="101"/>
      <c r="G22" s="101"/>
    </row>
    <row r="23" spans="1:7" ht="15">
      <c r="A23" s="2" t="s">
        <v>118</v>
      </c>
      <c r="B23" s="104" t="s">
        <v>51</v>
      </c>
      <c r="C23" s="101"/>
      <c r="D23" s="101"/>
      <c r="E23" s="101"/>
      <c r="F23" s="101"/>
      <c r="G23" s="101"/>
    </row>
    <row r="25" ht="15">
      <c r="G25" s="138"/>
    </row>
  </sheetData>
  <sheetProtection/>
  <printOptions/>
  <pageMargins left="0.7" right="0.7" top="0.75" bottom="0.75" header="0.3" footer="0.3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9"/>
  <sheetViews>
    <sheetView tabSelected="1" zoomScale="80" zoomScaleNormal="80" zoomScaleSheetLayoutView="72" zoomScalePageLayoutView="0" workbookViewId="0" topLeftCell="A1">
      <pane xSplit="6" ySplit="4" topLeftCell="G28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11" sqref="I11:K11"/>
    </sheetView>
  </sheetViews>
  <sheetFormatPr defaultColWidth="9.140625" defaultRowHeight="15"/>
  <cols>
    <col min="1" max="1" width="6.7109375" style="154" customWidth="1"/>
    <col min="2" max="2" width="8.140625" style="154" customWidth="1"/>
    <col min="3" max="3" width="7.8515625" style="155" customWidth="1"/>
    <col min="4" max="4" width="8.8515625" style="154" customWidth="1"/>
    <col min="5" max="5" width="9.57421875" style="154" bestFit="1" customWidth="1"/>
    <col min="6" max="6" width="22.28125" style="154" bestFit="1" customWidth="1"/>
    <col min="7" max="8" width="11.57421875" style="156" bestFit="1" customWidth="1"/>
    <col min="9" max="9" width="13.00390625" style="156" bestFit="1" customWidth="1"/>
    <col min="10" max="10" width="13.421875" style="156" bestFit="1" customWidth="1"/>
    <col min="11" max="11" width="11.28125" style="156" bestFit="1" customWidth="1"/>
    <col min="12" max="12" width="13.421875" style="157" bestFit="1" customWidth="1"/>
    <col min="13" max="13" width="12.421875" style="156" bestFit="1" customWidth="1"/>
    <col min="14" max="14" width="4.140625" style="154" customWidth="1"/>
    <col min="15" max="15" width="13.7109375" style="154" customWidth="1"/>
    <col min="16" max="20" width="16.8515625" style="154" customWidth="1"/>
    <col min="21" max="16384" width="9.140625" style="154" customWidth="1"/>
  </cols>
  <sheetData>
    <row r="1" spans="1:13" ht="15.75">
      <c r="A1" s="280" t="s">
        <v>230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5.75">
      <c r="A2" s="281" t="s">
        <v>232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4" spans="1:13" s="162" customFormat="1" ht="69" customHeight="1">
      <c r="A4" s="158" t="s">
        <v>170</v>
      </c>
      <c r="B4" s="158" t="s">
        <v>171</v>
      </c>
      <c r="C4" s="159" t="s">
        <v>174</v>
      </c>
      <c r="D4" s="159" t="s">
        <v>105</v>
      </c>
      <c r="E4" s="159" t="s">
        <v>79</v>
      </c>
      <c r="F4" s="160" t="s">
        <v>46</v>
      </c>
      <c r="G4" s="161" t="s">
        <v>229</v>
      </c>
      <c r="H4" s="161" t="s">
        <v>56</v>
      </c>
      <c r="I4" s="161" t="s">
        <v>102</v>
      </c>
      <c r="J4" s="161" t="s">
        <v>58</v>
      </c>
      <c r="K4" s="161" t="s">
        <v>103</v>
      </c>
      <c r="L4" s="161" t="s">
        <v>60</v>
      </c>
      <c r="M4" s="161" t="s">
        <v>106</v>
      </c>
    </row>
    <row r="5" spans="1:13" ht="15" customHeight="1">
      <c r="A5" s="163" t="s">
        <v>107</v>
      </c>
      <c r="B5" s="163" t="s">
        <v>108</v>
      </c>
      <c r="C5" s="164" t="s">
        <v>109</v>
      </c>
      <c r="D5" s="163" t="s">
        <v>110</v>
      </c>
      <c r="E5" s="163" t="s">
        <v>111</v>
      </c>
      <c r="F5" s="163" t="s">
        <v>112</v>
      </c>
      <c r="G5" s="165" t="s">
        <v>34</v>
      </c>
      <c r="H5" s="165" t="s">
        <v>35</v>
      </c>
      <c r="I5" s="165" t="s">
        <v>36</v>
      </c>
      <c r="J5" s="165" t="s">
        <v>37</v>
      </c>
      <c r="K5" s="165" t="s">
        <v>38</v>
      </c>
      <c r="L5" s="166" t="s">
        <v>41</v>
      </c>
      <c r="M5" s="165" t="s">
        <v>42</v>
      </c>
    </row>
    <row r="6" spans="1:13" ht="15" customHeight="1" hidden="1">
      <c r="A6" s="167" t="s">
        <v>32</v>
      </c>
      <c r="B6" s="167"/>
      <c r="C6" s="168">
        <v>95920</v>
      </c>
      <c r="D6" s="169"/>
      <c r="E6" s="272" t="s">
        <v>198</v>
      </c>
      <c r="F6" s="273"/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1">
        <v>0</v>
      </c>
      <c r="M6" s="170">
        <v>0</v>
      </c>
    </row>
    <row r="7" spans="1:13" ht="15" customHeight="1" hidden="1">
      <c r="A7" s="164"/>
      <c r="B7" s="164"/>
      <c r="C7" s="172"/>
      <c r="D7" s="173"/>
      <c r="E7" s="173"/>
      <c r="F7" s="174" t="s">
        <v>80</v>
      </c>
      <c r="G7" s="175"/>
      <c r="H7" s="175"/>
      <c r="I7" s="175"/>
      <c r="J7" s="175"/>
      <c r="K7" s="175"/>
      <c r="L7" s="176">
        <v>0</v>
      </c>
      <c r="M7" s="175">
        <v>0</v>
      </c>
    </row>
    <row r="8" spans="1:13" ht="15" customHeight="1" hidden="1">
      <c r="A8" s="164"/>
      <c r="B8" s="164"/>
      <c r="C8" s="172"/>
      <c r="D8" s="173"/>
      <c r="E8" s="173"/>
      <c r="F8" s="174" t="s">
        <v>53</v>
      </c>
      <c r="G8" s="175"/>
      <c r="H8" s="175"/>
      <c r="I8" s="175"/>
      <c r="J8" s="175"/>
      <c r="K8" s="175"/>
      <c r="L8" s="176">
        <v>0</v>
      </c>
      <c r="M8" s="175">
        <v>0</v>
      </c>
    </row>
    <row r="9" spans="1:13" ht="15" customHeight="1" hidden="1">
      <c r="A9" s="164"/>
      <c r="B9" s="164"/>
      <c r="C9" s="172"/>
      <c r="D9" s="173"/>
      <c r="E9" s="173"/>
      <c r="F9" s="174" t="s">
        <v>165</v>
      </c>
      <c r="G9" s="175"/>
      <c r="H9" s="175"/>
      <c r="I9" s="175"/>
      <c r="J9" s="175"/>
      <c r="K9" s="175"/>
      <c r="L9" s="176">
        <v>0</v>
      </c>
      <c r="M9" s="175">
        <v>0</v>
      </c>
    </row>
    <row r="10" spans="1:15" s="179" customFormat="1" ht="34.5" customHeight="1">
      <c r="A10" s="40">
        <v>626</v>
      </c>
      <c r="B10" s="282" t="s">
        <v>156</v>
      </c>
      <c r="C10" s="283"/>
      <c r="D10" s="283"/>
      <c r="E10" s="284"/>
      <c r="F10" s="177" t="s">
        <v>172</v>
      </c>
      <c r="G10" s="178">
        <f>G14+G30+G70+G82+G149+G158+G186+G226</f>
        <v>136</v>
      </c>
      <c r="H10" s="178">
        <f>H11+H12</f>
        <v>707881.774</v>
      </c>
      <c r="I10" s="178">
        <f>I11+I12</f>
        <v>96136</v>
      </c>
      <c r="J10" s="178">
        <f>J11+J12</f>
        <v>22300</v>
      </c>
      <c r="K10" s="178">
        <f>K11+K12</f>
        <v>3000</v>
      </c>
      <c r="L10" s="178">
        <f>L11+L12</f>
        <v>235017</v>
      </c>
      <c r="M10" s="178">
        <f>SUM(H10:L10)</f>
        <v>1064334.774</v>
      </c>
      <c r="O10" s="180"/>
    </row>
    <row r="11" spans="1:16" ht="15" customHeight="1">
      <c r="A11" s="164"/>
      <c r="B11" s="164"/>
      <c r="C11" s="172"/>
      <c r="D11" s="173"/>
      <c r="E11" s="173"/>
      <c r="F11" s="174" t="s">
        <v>80</v>
      </c>
      <c r="G11" s="175">
        <f>G15+G31+G71+G83+G150+G159+G187+G227</f>
        <v>136</v>
      </c>
      <c r="H11" s="175">
        <f>H15+H27+H31+H71+H83+H150+H159+H187+H227</f>
        <v>707881.774</v>
      </c>
      <c r="I11" s="175">
        <f>I15+I31+I71+I83+I187+I227</f>
        <v>84136</v>
      </c>
      <c r="J11" s="175">
        <f>J31+J83+J187+J227</f>
        <v>22300</v>
      </c>
      <c r="K11" s="175">
        <f>K15+K26+K30+K70+K82+K149+K158+K186+K206+K226</f>
        <v>3000</v>
      </c>
      <c r="L11" s="175">
        <f>+L15+L27+L31+L71+L83+L150+L159+L187+L227</f>
        <v>187017</v>
      </c>
      <c r="M11" s="175">
        <f>SUM(H11:L11)</f>
        <v>1004334.774</v>
      </c>
      <c r="O11" s="180"/>
      <c r="P11" s="181"/>
    </row>
    <row r="12" spans="1:16" ht="15" customHeight="1">
      <c r="A12" s="164"/>
      <c r="B12" s="164"/>
      <c r="C12" s="172"/>
      <c r="D12" s="173"/>
      <c r="E12" s="173"/>
      <c r="F12" s="174" t="s">
        <v>53</v>
      </c>
      <c r="G12" s="175">
        <f>G16+G20+G32+G72+G84+G108+G152+G156+G160+G164+G188+G208</f>
        <v>0</v>
      </c>
      <c r="H12" s="175">
        <f>H16+H28+H32+H72+H84+H152+H160+H188+H228</f>
        <v>0</v>
      </c>
      <c r="I12" s="175">
        <f>I16+I28+I32+I72+I84+I152+I160+I188+I228</f>
        <v>12000</v>
      </c>
      <c r="J12" s="175">
        <f>J16+J28+J32+J72+J84+J152+J160+J188+J228</f>
        <v>0</v>
      </c>
      <c r="K12" s="175">
        <f>K16+K28+K32+K72+K84+K152+K160+K188+K228</f>
        <v>0</v>
      </c>
      <c r="L12" s="176">
        <f>L16+L28+L32+L72+L84+L160+L188+L208+L228</f>
        <v>48000</v>
      </c>
      <c r="M12" s="175">
        <f>SUM(H12:L12)</f>
        <v>60000</v>
      </c>
      <c r="O12" s="182"/>
      <c r="P12" s="181"/>
    </row>
    <row r="13" spans="1:16" ht="15" customHeight="1">
      <c r="A13" s="164"/>
      <c r="B13" s="164"/>
      <c r="C13" s="172"/>
      <c r="D13" s="173"/>
      <c r="E13" s="173"/>
      <c r="F13" s="174" t="s">
        <v>165</v>
      </c>
      <c r="G13" s="175"/>
      <c r="H13" s="175"/>
      <c r="I13" s="175"/>
      <c r="J13" s="175"/>
      <c r="K13" s="175"/>
      <c r="L13" s="176"/>
      <c r="M13" s="175"/>
      <c r="O13" s="182"/>
      <c r="P13" s="181"/>
    </row>
    <row r="14" spans="1:16" ht="15" customHeight="1">
      <c r="A14" s="183" t="s">
        <v>218</v>
      </c>
      <c r="B14" s="184"/>
      <c r="C14" s="185">
        <v>160</v>
      </c>
      <c r="D14" s="274" t="s">
        <v>166</v>
      </c>
      <c r="E14" s="285"/>
      <c r="F14" s="286"/>
      <c r="G14" s="186">
        <f>G15</f>
        <v>10</v>
      </c>
      <c r="H14" s="186">
        <f>H15+H16+H17</f>
        <v>61563.14</v>
      </c>
      <c r="I14" s="186">
        <f>I15+I16+I17</f>
        <v>7000</v>
      </c>
      <c r="J14" s="186">
        <f>J18+J26</f>
        <v>0</v>
      </c>
      <c r="K14" s="186">
        <f>K18+K26</f>
        <v>3000</v>
      </c>
      <c r="L14" s="186">
        <f>L15+L16+L17</f>
        <v>0</v>
      </c>
      <c r="M14" s="186">
        <f>H14+I14+K14+L14</f>
        <v>71563.14</v>
      </c>
      <c r="O14" s="182"/>
      <c r="P14" s="181"/>
    </row>
    <row r="15" spans="1:13" ht="15" customHeight="1">
      <c r="A15" s="164"/>
      <c r="B15" s="164"/>
      <c r="C15" s="172"/>
      <c r="D15" s="173"/>
      <c r="E15" s="173"/>
      <c r="F15" s="174" t="s">
        <v>80</v>
      </c>
      <c r="G15" s="175">
        <v>10</v>
      </c>
      <c r="H15" s="175">
        <v>61563.14</v>
      </c>
      <c r="I15" s="175">
        <v>7000</v>
      </c>
      <c r="J15" s="175">
        <f>J19</f>
        <v>0</v>
      </c>
      <c r="K15" s="175">
        <f>K19</f>
        <v>3000</v>
      </c>
      <c r="L15" s="175">
        <f>L19</f>
        <v>0</v>
      </c>
      <c r="M15" s="187">
        <f>H15+I15+J15+K15+L15</f>
        <v>71563.14</v>
      </c>
    </row>
    <row r="16" spans="1:15" ht="15" customHeight="1">
      <c r="A16" s="164"/>
      <c r="B16" s="164"/>
      <c r="C16" s="172"/>
      <c r="D16" s="173"/>
      <c r="E16" s="173"/>
      <c r="F16" s="174" t="s">
        <v>53</v>
      </c>
      <c r="G16" s="175"/>
      <c r="H16" s="175"/>
      <c r="I16" s="175">
        <f>I20</f>
        <v>0</v>
      </c>
      <c r="J16" s="175"/>
      <c r="K16" s="175">
        <f>K20</f>
        <v>0</v>
      </c>
      <c r="L16" s="176">
        <f>L20</f>
        <v>0</v>
      </c>
      <c r="M16" s="187">
        <f>SUM(H16:L16)</f>
        <v>0</v>
      </c>
      <c r="O16" s="188"/>
    </row>
    <row r="17" spans="1:15" ht="15" customHeight="1">
      <c r="A17" s="164"/>
      <c r="B17" s="164"/>
      <c r="C17" s="172"/>
      <c r="D17" s="173"/>
      <c r="E17" s="173"/>
      <c r="F17" s="174" t="s">
        <v>165</v>
      </c>
      <c r="G17" s="175"/>
      <c r="H17" s="175"/>
      <c r="I17" s="175"/>
      <c r="J17" s="175"/>
      <c r="K17" s="175"/>
      <c r="L17" s="176"/>
      <c r="M17" s="175"/>
      <c r="O17" s="188"/>
    </row>
    <row r="18" spans="1:13" ht="15" customHeight="1">
      <c r="A18" s="167" t="s">
        <v>119</v>
      </c>
      <c r="B18" s="167"/>
      <c r="C18" s="168">
        <v>16014</v>
      </c>
      <c r="D18" s="169"/>
      <c r="E18" s="270" t="s">
        <v>166</v>
      </c>
      <c r="F18" s="271"/>
      <c r="G18" s="170">
        <f>G19</f>
        <v>10</v>
      </c>
      <c r="H18" s="170">
        <f>SUM(H19:H21)</f>
        <v>61563.14</v>
      </c>
      <c r="I18" s="170">
        <f>SUM(I19:I21)</f>
        <v>7000</v>
      </c>
      <c r="J18" s="170">
        <f>SUM(J19:J21)</f>
        <v>0</v>
      </c>
      <c r="K18" s="170">
        <f>SUM(K19:K21)</f>
        <v>3000</v>
      </c>
      <c r="L18" s="170">
        <f>SUM(L19:L21)</f>
        <v>0</v>
      </c>
      <c r="M18" s="170">
        <f>SUM(H18:L18)</f>
        <v>71563.14</v>
      </c>
    </row>
    <row r="19" spans="1:13" ht="15" customHeight="1">
      <c r="A19" s="164"/>
      <c r="B19" s="164"/>
      <c r="C19" s="189"/>
      <c r="D19" s="173"/>
      <c r="E19" s="173"/>
      <c r="F19" s="174" t="s">
        <v>80</v>
      </c>
      <c r="G19" s="175">
        <v>10</v>
      </c>
      <c r="H19" s="175">
        <v>61563.14</v>
      </c>
      <c r="I19" s="175">
        <v>7000</v>
      </c>
      <c r="J19" s="175"/>
      <c r="K19" s="175">
        <v>3000</v>
      </c>
      <c r="L19" s="176"/>
      <c r="M19" s="175">
        <f>SUM(H19:L19)</f>
        <v>71563.14</v>
      </c>
    </row>
    <row r="20" spans="1:13" ht="15" customHeight="1">
      <c r="A20" s="164"/>
      <c r="B20" s="164"/>
      <c r="C20" s="189"/>
      <c r="D20" s="173"/>
      <c r="E20" s="173"/>
      <c r="F20" s="174" t="s">
        <v>53</v>
      </c>
      <c r="G20" s="175"/>
      <c r="H20" s="175"/>
      <c r="I20" s="175"/>
      <c r="J20" s="175"/>
      <c r="K20" s="175"/>
      <c r="L20" s="176"/>
      <c r="M20" s="187">
        <f>SUM(H20:L20)</f>
        <v>0</v>
      </c>
    </row>
    <row r="21" spans="1:13" ht="15" customHeight="1">
      <c r="A21" s="164"/>
      <c r="B21" s="164"/>
      <c r="C21" s="189"/>
      <c r="D21" s="173"/>
      <c r="E21" s="173"/>
      <c r="F21" s="174" t="s">
        <v>165</v>
      </c>
      <c r="G21" s="175"/>
      <c r="H21" s="175"/>
      <c r="I21" s="175"/>
      <c r="J21" s="175"/>
      <c r="K21" s="175"/>
      <c r="L21" s="176"/>
      <c r="M21" s="175"/>
    </row>
    <row r="22" spans="1:13" ht="15" customHeight="1" hidden="1">
      <c r="A22" s="167" t="s">
        <v>120</v>
      </c>
      <c r="B22" s="167"/>
      <c r="C22" s="168">
        <v>16094</v>
      </c>
      <c r="D22" s="169"/>
      <c r="E22" s="270" t="s">
        <v>167</v>
      </c>
      <c r="F22" s="271"/>
      <c r="G22" s="170">
        <v>0</v>
      </c>
      <c r="H22" s="170"/>
      <c r="I22" s="170"/>
      <c r="J22" s="170"/>
      <c r="K22" s="170"/>
      <c r="L22" s="171"/>
      <c r="M22" s="170"/>
    </row>
    <row r="23" spans="1:13" ht="15" customHeight="1" hidden="1">
      <c r="A23" s="164"/>
      <c r="B23" s="164"/>
      <c r="C23" s="172"/>
      <c r="D23" s="173"/>
      <c r="E23" s="173"/>
      <c r="F23" s="174" t="s">
        <v>80</v>
      </c>
      <c r="G23" s="175"/>
      <c r="H23" s="175"/>
      <c r="I23" s="175"/>
      <c r="J23" s="175"/>
      <c r="K23" s="175"/>
      <c r="L23" s="176"/>
      <c r="M23" s="175"/>
    </row>
    <row r="24" spans="1:13" ht="15" customHeight="1" hidden="1">
      <c r="A24" s="164"/>
      <c r="B24" s="164"/>
      <c r="C24" s="172"/>
      <c r="D24" s="173"/>
      <c r="E24" s="173"/>
      <c r="F24" s="174" t="s">
        <v>53</v>
      </c>
      <c r="G24" s="175"/>
      <c r="H24" s="175"/>
      <c r="I24" s="175"/>
      <c r="J24" s="175"/>
      <c r="K24" s="175"/>
      <c r="L24" s="176"/>
      <c r="M24" s="175"/>
    </row>
    <row r="25" spans="1:13" ht="15" customHeight="1" hidden="1">
      <c r="A25" s="164"/>
      <c r="B25" s="164"/>
      <c r="C25" s="172"/>
      <c r="D25" s="173"/>
      <c r="E25" s="173"/>
      <c r="F25" s="174" t="s">
        <v>165</v>
      </c>
      <c r="G25" s="175"/>
      <c r="H25" s="175"/>
      <c r="I25" s="175"/>
      <c r="J25" s="175"/>
      <c r="K25" s="175"/>
      <c r="L25" s="176"/>
      <c r="M25" s="175"/>
    </row>
    <row r="26" spans="1:13" ht="15" customHeight="1">
      <c r="A26" s="183" t="s">
        <v>217</v>
      </c>
      <c r="B26" s="184"/>
      <c r="C26" s="185">
        <v>169</v>
      </c>
      <c r="D26" s="274" t="s">
        <v>168</v>
      </c>
      <c r="E26" s="275"/>
      <c r="F26" s="276"/>
      <c r="G26" s="186">
        <v>0</v>
      </c>
      <c r="H26" s="186">
        <f>SUM(H27:H29)</f>
        <v>50809.5</v>
      </c>
      <c r="I26" s="186">
        <f>SUM(I27:I29)</f>
        <v>0</v>
      </c>
      <c r="J26" s="186">
        <f>SUM(J27:J29)</f>
        <v>0</v>
      </c>
      <c r="K26" s="186">
        <f>SUM(K27:K29)</f>
        <v>0</v>
      </c>
      <c r="L26" s="186">
        <f>SUM(L27:L29)</f>
        <v>0</v>
      </c>
      <c r="M26" s="186">
        <f>SUM(H26:L26)</f>
        <v>50809.5</v>
      </c>
    </row>
    <row r="27" spans="1:16" ht="15" customHeight="1">
      <c r="A27" s="164"/>
      <c r="B27" s="164"/>
      <c r="C27" s="190"/>
      <c r="D27" s="173"/>
      <c r="E27" s="173"/>
      <c r="F27" s="174" t="s">
        <v>80</v>
      </c>
      <c r="G27" s="175">
        <v>15</v>
      </c>
      <c r="H27" s="175">
        <v>50809.5</v>
      </c>
      <c r="I27" s="175"/>
      <c r="J27" s="175"/>
      <c r="K27" s="175"/>
      <c r="L27" s="176"/>
      <c r="M27" s="175">
        <f>SUM(H27:L27)</f>
        <v>50809.5</v>
      </c>
      <c r="P27" s="191"/>
    </row>
    <row r="28" spans="1:13" ht="15" customHeight="1">
      <c r="A28" s="164"/>
      <c r="B28" s="164"/>
      <c r="C28" s="190"/>
      <c r="D28" s="173"/>
      <c r="E28" s="173"/>
      <c r="F28" s="174" t="s">
        <v>53</v>
      </c>
      <c r="G28" s="175"/>
      <c r="H28" s="175"/>
      <c r="I28" s="175"/>
      <c r="J28" s="175"/>
      <c r="K28" s="175"/>
      <c r="L28" s="176"/>
      <c r="M28" s="187">
        <f>SUM(H28:L28)</f>
        <v>0</v>
      </c>
    </row>
    <row r="29" spans="1:13" ht="15" customHeight="1">
      <c r="A29" s="164"/>
      <c r="B29" s="164"/>
      <c r="C29" s="190"/>
      <c r="D29" s="173"/>
      <c r="E29" s="173"/>
      <c r="F29" s="174" t="s">
        <v>165</v>
      </c>
      <c r="G29" s="175"/>
      <c r="H29" s="175"/>
      <c r="I29" s="175"/>
      <c r="J29" s="175"/>
      <c r="K29" s="175"/>
      <c r="L29" s="176"/>
      <c r="M29" s="175"/>
    </row>
    <row r="30" spans="1:13" ht="15" customHeight="1">
      <c r="A30" s="183" t="s">
        <v>216</v>
      </c>
      <c r="B30" s="184"/>
      <c r="C30" s="185">
        <v>163</v>
      </c>
      <c r="D30" s="274" t="s">
        <v>169</v>
      </c>
      <c r="E30" s="275"/>
      <c r="F30" s="276"/>
      <c r="G30" s="186">
        <f>G34</f>
        <v>11</v>
      </c>
      <c r="H30" s="186">
        <f>H34</f>
        <v>43346.81</v>
      </c>
      <c r="I30" s="186">
        <f>I34</f>
        <v>40441</v>
      </c>
      <c r="J30" s="186">
        <f>J34</f>
        <v>8500</v>
      </c>
      <c r="K30" s="186">
        <f>K34</f>
        <v>0</v>
      </c>
      <c r="L30" s="186">
        <f>L31+L32</f>
        <v>5000</v>
      </c>
      <c r="M30" s="186">
        <f>SUM(H30:L30)</f>
        <v>97287.81</v>
      </c>
    </row>
    <row r="31" spans="1:13" ht="15" customHeight="1">
      <c r="A31" s="164"/>
      <c r="B31" s="164"/>
      <c r="C31" s="172"/>
      <c r="D31" s="173"/>
      <c r="E31" s="173"/>
      <c r="F31" s="174" t="s">
        <v>80</v>
      </c>
      <c r="G31" s="175">
        <f>G34</f>
        <v>11</v>
      </c>
      <c r="H31" s="175">
        <f>H35</f>
        <v>43346.81</v>
      </c>
      <c r="I31" s="175">
        <f>I35</f>
        <v>28441</v>
      </c>
      <c r="J31" s="175">
        <f>J34</f>
        <v>8500</v>
      </c>
      <c r="K31" s="175">
        <f>K35</f>
        <v>0</v>
      </c>
      <c r="L31" s="175">
        <f>L35</f>
        <v>5000</v>
      </c>
      <c r="M31" s="175">
        <f>SUM(H31:L31)</f>
        <v>85287.81</v>
      </c>
    </row>
    <row r="32" spans="1:13" ht="15" customHeight="1">
      <c r="A32" s="164"/>
      <c r="B32" s="164"/>
      <c r="C32" s="172"/>
      <c r="D32" s="173"/>
      <c r="E32" s="173"/>
      <c r="F32" s="174" t="s">
        <v>53</v>
      </c>
      <c r="G32" s="175"/>
      <c r="H32" s="175">
        <f>H36</f>
        <v>0</v>
      </c>
      <c r="I32" s="175">
        <f>I36</f>
        <v>12000</v>
      </c>
      <c r="J32" s="175">
        <f>J36</f>
        <v>0</v>
      </c>
      <c r="K32" s="175"/>
      <c r="L32" s="176">
        <f>L36</f>
        <v>0</v>
      </c>
      <c r="M32" s="175">
        <f>SUM(H32:L32)</f>
        <v>12000</v>
      </c>
    </row>
    <row r="33" spans="1:13" ht="15" customHeight="1">
      <c r="A33" s="164"/>
      <c r="B33" s="164"/>
      <c r="C33" s="172"/>
      <c r="D33" s="173"/>
      <c r="E33" s="173"/>
      <c r="F33" s="174" t="s">
        <v>165</v>
      </c>
      <c r="G33" s="175"/>
      <c r="H33" s="175"/>
      <c r="I33" s="175"/>
      <c r="J33" s="175"/>
      <c r="K33" s="175"/>
      <c r="L33" s="176"/>
      <c r="M33" s="175"/>
    </row>
    <row r="34" spans="1:13" ht="15" customHeight="1">
      <c r="A34" s="167" t="s">
        <v>126</v>
      </c>
      <c r="B34" s="167"/>
      <c r="C34" s="168">
        <v>16314</v>
      </c>
      <c r="D34" s="169"/>
      <c r="E34" s="270" t="s">
        <v>81</v>
      </c>
      <c r="F34" s="271"/>
      <c r="G34" s="170">
        <f>G35</f>
        <v>11</v>
      </c>
      <c r="H34" s="170">
        <f>SUM(H35:H37)</f>
        <v>43346.81</v>
      </c>
      <c r="I34" s="170">
        <f>SUM(I35:I37)</f>
        <v>40441</v>
      </c>
      <c r="J34" s="170">
        <f>SUM(J35:J37)</f>
        <v>8500</v>
      </c>
      <c r="K34" s="170">
        <f>SUM(K35:K37)</f>
        <v>0</v>
      </c>
      <c r="L34" s="170">
        <f>SUM(L35:L37)</f>
        <v>5000</v>
      </c>
      <c r="M34" s="170">
        <f>SUM(H34:L34)</f>
        <v>97287.81</v>
      </c>
    </row>
    <row r="35" spans="1:13" ht="15" customHeight="1">
      <c r="A35" s="164"/>
      <c r="B35" s="164"/>
      <c r="C35" s="172"/>
      <c r="D35" s="173"/>
      <c r="E35" s="173"/>
      <c r="F35" s="174" t="s">
        <v>80</v>
      </c>
      <c r="G35" s="175">
        <v>11</v>
      </c>
      <c r="H35" s="175">
        <v>43346.81</v>
      </c>
      <c r="I35" s="175">
        <v>28441</v>
      </c>
      <c r="J35" s="175">
        <v>8500</v>
      </c>
      <c r="K35" s="175"/>
      <c r="L35" s="176">
        <v>5000</v>
      </c>
      <c r="M35" s="175">
        <f>SUM(H35:L35)</f>
        <v>85287.81</v>
      </c>
    </row>
    <row r="36" spans="1:13" ht="15" customHeight="1">
      <c r="A36" s="164"/>
      <c r="B36" s="164"/>
      <c r="C36" s="172"/>
      <c r="D36" s="173"/>
      <c r="E36" s="173"/>
      <c r="F36" s="174" t="s">
        <v>53</v>
      </c>
      <c r="G36" s="175"/>
      <c r="H36" s="175"/>
      <c r="I36" s="175">
        <v>12000</v>
      </c>
      <c r="J36" s="175"/>
      <c r="K36" s="175"/>
      <c r="L36" s="176"/>
      <c r="M36" s="187">
        <f>SUM(H36:L36)</f>
        <v>12000</v>
      </c>
    </row>
    <row r="37" spans="1:13" ht="15" customHeight="1">
      <c r="A37" s="164"/>
      <c r="B37" s="164"/>
      <c r="C37" s="172"/>
      <c r="D37" s="173"/>
      <c r="E37" s="173"/>
      <c r="F37" s="174" t="s">
        <v>165</v>
      </c>
      <c r="G37" s="175"/>
      <c r="H37" s="175"/>
      <c r="I37" s="175"/>
      <c r="J37" s="175"/>
      <c r="K37" s="175"/>
      <c r="L37" s="176"/>
      <c r="M37" s="175"/>
    </row>
    <row r="38" spans="1:13" ht="15" customHeight="1" hidden="1">
      <c r="A38" s="167" t="s">
        <v>127</v>
      </c>
      <c r="B38" s="167"/>
      <c r="C38" s="168">
        <v>16354</v>
      </c>
      <c r="D38" s="169"/>
      <c r="E38" s="270" t="s">
        <v>82</v>
      </c>
      <c r="F38" s="271"/>
      <c r="G38" s="170">
        <v>0</v>
      </c>
      <c r="H38" s="170"/>
      <c r="I38" s="170"/>
      <c r="J38" s="170"/>
      <c r="K38" s="170"/>
      <c r="L38" s="171"/>
      <c r="M38" s="170"/>
    </row>
    <row r="39" spans="1:13" ht="15" customHeight="1" hidden="1">
      <c r="A39" s="164"/>
      <c r="B39" s="164"/>
      <c r="C39" s="172"/>
      <c r="D39" s="173"/>
      <c r="E39" s="173"/>
      <c r="F39" s="174" t="s">
        <v>80</v>
      </c>
      <c r="G39" s="175"/>
      <c r="H39" s="175"/>
      <c r="I39" s="175"/>
      <c r="J39" s="175"/>
      <c r="K39" s="175"/>
      <c r="L39" s="176"/>
      <c r="M39" s="175"/>
    </row>
    <row r="40" spans="1:13" ht="15" customHeight="1" hidden="1">
      <c r="A40" s="164"/>
      <c r="B40" s="164"/>
      <c r="C40" s="172"/>
      <c r="D40" s="173"/>
      <c r="E40" s="173"/>
      <c r="F40" s="174" t="s">
        <v>53</v>
      </c>
      <c r="G40" s="175"/>
      <c r="H40" s="175"/>
      <c r="I40" s="175"/>
      <c r="J40" s="175"/>
      <c r="K40" s="175"/>
      <c r="L40" s="176"/>
      <c r="M40" s="175"/>
    </row>
    <row r="41" spans="1:13" ht="15" customHeight="1" hidden="1">
      <c r="A41" s="164"/>
      <c r="B41" s="164"/>
      <c r="C41" s="172"/>
      <c r="D41" s="173"/>
      <c r="E41" s="173"/>
      <c r="F41" s="174" t="s">
        <v>165</v>
      </c>
      <c r="G41" s="175"/>
      <c r="H41" s="175"/>
      <c r="I41" s="175"/>
      <c r="J41" s="175"/>
      <c r="K41" s="175"/>
      <c r="L41" s="176"/>
      <c r="M41" s="175"/>
    </row>
    <row r="42" spans="1:13" ht="15" customHeight="1" hidden="1">
      <c r="A42" s="167" t="s">
        <v>128</v>
      </c>
      <c r="B42" s="167"/>
      <c r="C42" s="168">
        <v>16394</v>
      </c>
      <c r="D42" s="169"/>
      <c r="E42" s="270" t="s">
        <v>83</v>
      </c>
      <c r="F42" s="271"/>
      <c r="G42" s="170">
        <v>0</v>
      </c>
      <c r="H42" s="170"/>
      <c r="I42" s="170"/>
      <c r="J42" s="170"/>
      <c r="K42" s="170"/>
      <c r="L42" s="171"/>
      <c r="M42" s="170"/>
    </row>
    <row r="43" spans="1:13" ht="15" customHeight="1" hidden="1">
      <c r="A43" s="164"/>
      <c r="B43" s="164"/>
      <c r="C43" s="172"/>
      <c r="D43" s="173"/>
      <c r="E43" s="173"/>
      <c r="F43" s="174" t="s">
        <v>80</v>
      </c>
      <c r="G43" s="175"/>
      <c r="H43" s="175"/>
      <c r="I43" s="175"/>
      <c r="J43" s="175"/>
      <c r="K43" s="175"/>
      <c r="L43" s="176"/>
      <c r="M43" s="175"/>
    </row>
    <row r="44" spans="1:13" ht="15" customHeight="1" hidden="1">
      <c r="A44" s="164"/>
      <c r="B44" s="164"/>
      <c r="C44" s="172"/>
      <c r="D44" s="173"/>
      <c r="E44" s="173"/>
      <c r="F44" s="174" t="s">
        <v>53</v>
      </c>
      <c r="G44" s="175"/>
      <c r="H44" s="175"/>
      <c r="I44" s="175"/>
      <c r="J44" s="175"/>
      <c r="K44" s="175"/>
      <c r="L44" s="176"/>
      <c r="M44" s="175"/>
    </row>
    <row r="45" spans="1:13" ht="15" customHeight="1" hidden="1">
      <c r="A45" s="164"/>
      <c r="B45" s="164"/>
      <c r="C45" s="172"/>
      <c r="D45" s="173"/>
      <c r="E45" s="173"/>
      <c r="F45" s="174" t="s">
        <v>165</v>
      </c>
      <c r="G45" s="175"/>
      <c r="H45" s="175"/>
      <c r="I45" s="175"/>
      <c r="J45" s="175"/>
      <c r="K45" s="175"/>
      <c r="L45" s="176"/>
      <c r="M45" s="175"/>
    </row>
    <row r="46" spans="1:13" ht="15" customHeight="1" hidden="1">
      <c r="A46" s="167" t="s">
        <v>129</v>
      </c>
      <c r="B46" s="167"/>
      <c r="C46" s="168">
        <v>16434</v>
      </c>
      <c r="D46" s="169"/>
      <c r="E46" s="270" t="s">
        <v>84</v>
      </c>
      <c r="F46" s="271"/>
      <c r="G46" s="170">
        <v>0</v>
      </c>
      <c r="H46" s="170"/>
      <c r="I46" s="170"/>
      <c r="J46" s="170"/>
      <c r="K46" s="170"/>
      <c r="L46" s="171"/>
      <c r="M46" s="170"/>
    </row>
    <row r="47" spans="1:13" ht="15" customHeight="1" hidden="1">
      <c r="A47" s="164"/>
      <c r="B47" s="164"/>
      <c r="C47" s="172"/>
      <c r="D47" s="173"/>
      <c r="E47" s="173"/>
      <c r="F47" s="174" t="s">
        <v>80</v>
      </c>
      <c r="G47" s="175"/>
      <c r="H47" s="175"/>
      <c r="I47" s="175"/>
      <c r="J47" s="175"/>
      <c r="K47" s="175"/>
      <c r="L47" s="176"/>
      <c r="M47" s="175"/>
    </row>
    <row r="48" spans="1:13" ht="15" customHeight="1" hidden="1">
      <c r="A48" s="164"/>
      <c r="B48" s="164"/>
      <c r="C48" s="172"/>
      <c r="D48" s="173"/>
      <c r="E48" s="173"/>
      <c r="F48" s="174" t="s">
        <v>53</v>
      </c>
      <c r="G48" s="175"/>
      <c r="H48" s="175"/>
      <c r="I48" s="175"/>
      <c r="J48" s="175"/>
      <c r="K48" s="175"/>
      <c r="L48" s="176"/>
      <c r="M48" s="175"/>
    </row>
    <row r="49" spans="1:13" ht="15" customHeight="1" hidden="1">
      <c r="A49" s="164"/>
      <c r="B49" s="164"/>
      <c r="C49" s="172"/>
      <c r="D49" s="173"/>
      <c r="E49" s="173"/>
      <c r="F49" s="174" t="s">
        <v>165</v>
      </c>
      <c r="G49" s="175"/>
      <c r="H49" s="175"/>
      <c r="I49" s="175"/>
      <c r="J49" s="175"/>
      <c r="K49" s="175"/>
      <c r="L49" s="176"/>
      <c r="M49" s="175"/>
    </row>
    <row r="50" spans="1:13" ht="15" customHeight="1" hidden="1">
      <c r="A50" s="167" t="s">
        <v>130</v>
      </c>
      <c r="B50" s="167"/>
      <c r="C50" s="168">
        <v>16474</v>
      </c>
      <c r="D50" s="169"/>
      <c r="E50" s="270" t="s">
        <v>85</v>
      </c>
      <c r="F50" s="271"/>
      <c r="G50" s="170">
        <v>0</v>
      </c>
      <c r="H50" s="170"/>
      <c r="I50" s="170"/>
      <c r="J50" s="170"/>
      <c r="K50" s="170"/>
      <c r="L50" s="171"/>
      <c r="M50" s="170"/>
    </row>
    <row r="51" spans="1:13" ht="15" customHeight="1" hidden="1">
      <c r="A51" s="164"/>
      <c r="B51" s="164"/>
      <c r="C51" s="172"/>
      <c r="D51" s="173"/>
      <c r="E51" s="173"/>
      <c r="F51" s="174" t="s">
        <v>80</v>
      </c>
      <c r="G51" s="175"/>
      <c r="H51" s="175"/>
      <c r="I51" s="175"/>
      <c r="J51" s="175"/>
      <c r="K51" s="175"/>
      <c r="L51" s="176"/>
      <c r="M51" s="175"/>
    </row>
    <row r="52" spans="1:13" ht="15" customHeight="1" hidden="1">
      <c r="A52" s="164"/>
      <c r="B52" s="164"/>
      <c r="C52" s="172"/>
      <c r="D52" s="173"/>
      <c r="E52" s="173"/>
      <c r="F52" s="174" t="s">
        <v>53</v>
      </c>
      <c r="G52" s="175"/>
      <c r="H52" s="175"/>
      <c r="I52" s="175"/>
      <c r="J52" s="175"/>
      <c r="K52" s="175"/>
      <c r="L52" s="176"/>
      <c r="M52" s="175"/>
    </row>
    <row r="53" spans="1:13" ht="15" customHeight="1" hidden="1">
      <c r="A53" s="164"/>
      <c r="B53" s="164"/>
      <c r="C53" s="172"/>
      <c r="D53" s="173"/>
      <c r="E53" s="173"/>
      <c r="F53" s="174" t="s">
        <v>165</v>
      </c>
      <c r="G53" s="175"/>
      <c r="H53" s="175"/>
      <c r="I53" s="175"/>
      <c r="J53" s="175"/>
      <c r="K53" s="175"/>
      <c r="L53" s="176"/>
      <c r="M53" s="175"/>
    </row>
    <row r="54" spans="1:13" ht="15" customHeight="1" hidden="1">
      <c r="A54" s="167" t="s">
        <v>131</v>
      </c>
      <c r="B54" s="167"/>
      <c r="C54" s="168">
        <v>16514</v>
      </c>
      <c r="D54" s="169"/>
      <c r="E54" s="270" t="s">
        <v>86</v>
      </c>
      <c r="F54" s="271"/>
      <c r="G54" s="170">
        <v>0</v>
      </c>
      <c r="H54" s="170"/>
      <c r="I54" s="170"/>
      <c r="J54" s="170"/>
      <c r="K54" s="170"/>
      <c r="L54" s="171"/>
      <c r="M54" s="170"/>
    </row>
    <row r="55" spans="1:13" ht="15" customHeight="1" hidden="1">
      <c r="A55" s="164"/>
      <c r="B55" s="164"/>
      <c r="C55" s="172"/>
      <c r="D55" s="173"/>
      <c r="E55" s="173"/>
      <c r="F55" s="174" t="s">
        <v>80</v>
      </c>
      <c r="G55" s="175"/>
      <c r="H55" s="175"/>
      <c r="I55" s="175"/>
      <c r="J55" s="175"/>
      <c r="K55" s="175"/>
      <c r="L55" s="176"/>
      <c r="M55" s="175"/>
    </row>
    <row r="56" spans="1:13" ht="15" customHeight="1" hidden="1">
      <c r="A56" s="164"/>
      <c r="B56" s="164"/>
      <c r="C56" s="172"/>
      <c r="D56" s="173"/>
      <c r="E56" s="173"/>
      <c r="F56" s="174" t="s">
        <v>53</v>
      </c>
      <c r="G56" s="175"/>
      <c r="H56" s="175"/>
      <c r="I56" s="175"/>
      <c r="J56" s="175"/>
      <c r="K56" s="175"/>
      <c r="L56" s="176"/>
      <c r="M56" s="175"/>
    </row>
    <row r="57" spans="1:13" ht="15" customHeight="1" hidden="1">
      <c r="A57" s="164"/>
      <c r="B57" s="164"/>
      <c r="C57" s="172"/>
      <c r="D57" s="173"/>
      <c r="E57" s="173"/>
      <c r="F57" s="174" t="s">
        <v>165</v>
      </c>
      <c r="G57" s="175"/>
      <c r="H57" s="175"/>
      <c r="I57" s="175"/>
      <c r="J57" s="175"/>
      <c r="K57" s="175"/>
      <c r="L57" s="176"/>
      <c r="M57" s="175"/>
    </row>
    <row r="58" spans="1:13" ht="15" customHeight="1" hidden="1">
      <c r="A58" s="167" t="s">
        <v>132</v>
      </c>
      <c r="B58" s="167"/>
      <c r="C58" s="168">
        <v>16554</v>
      </c>
      <c r="D58" s="169"/>
      <c r="E58" s="270" t="s">
        <v>87</v>
      </c>
      <c r="F58" s="271"/>
      <c r="G58" s="170">
        <v>0</v>
      </c>
      <c r="H58" s="170"/>
      <c r="I58" s="170"/>
      <c r="J58" s="170"/>
      <c r="K58" s="170"/>
      <c r="L58" s="171"/>
      <c r="M58" s="170"/>
    </row>
    <row r="59" spans="1:13" ht="15" customHeight="1" hidden="1">
      <c r="A59" s="164"/>
      <c r="B59" s="164"/>
      <c r="C59" s="172"/>
      <c r="D59" s="173"/>
      <c r="E59" s="173"/>
      <c r="F59" s="174" t="s">
        <v>80</v>
      </c>
      <c r="G59" s="175"/>
      <c r="H59" s="175"/>
      <c r="I59" s="175"/>
      <c r="J59" s="175"/>
      <c r="K59" s="175"/>
      <c r="L59" s="176"/>
      <c r="M59" s="175"/>
    </row>
    <row r="60" spans="1:13" ht="15" customHeight="1" hidden="1">
      <c r="A60" s="164"/>
      <c r="B60" s="164"/>
      <c r="C60" s="172"/>
      <c r="D60" s="173"/>
      <c r="E60" s="173"/>
      <c r="F60" s="174" t="s">
        <v>53</v>
      </c>
      <c r="G60" s="175"/>
      <c r="H60" s="175"/>
      <c r="I60" s="175"/>
      <c r="J60" s="175"/>
      <c r="K60" s="175"/>
      <c r="L60" s="176"/>
      <c r="M60" s="175"/>
    </row>
    <row r="61" spans="1:13" ht="15" customHeight="1" hidden="1">
      <c r="A61" s="164"/>
      <c r="B61" s="164"/>
      <c r="C61" s="172"/>
      <c r="D61" s="173"/>
      <c r="E61" s="173"/>
      <c r="F61" s="174" t="s">
        <v>165</v>
      </c>
      <c r="G61" s="175"/>
      <c r="H61" s="175"/>
      <c r="I61" s="175"/>
      <c r="J61" s="175"/>
      <c r="K61" s="175"/>
      <c r="L61" s="176"/>
      <c r="M61" s="175"/>
    </row>
    <row r="62" spans="1:13" ht="15" customHeight="1" hidden="1">
      <c r="A62" s="184">
        <v>1.4</v>
      </c>
      <c r="B62" s="184"/>
      <c r="C62" s="185">
        <v>166</v>
      </c>
      <c r="D62" s="274" t="s">
        <v>88</v>
      </c>
      <c r="E62" s="275"/>
      <c r="F62" s="276"/>
      <c r="G62" s="186">
        <v>0</v>
      </c>
      <c r="H62" s="186"/>
      <c r="I62" s="186"/>
      <c r="J62" s="186"/>
      <c r="K62" s="186"/>
      <c r="L62" s="192"/>
      <c r="M62" s="186"/>
    </row>
    <row r="63" spans="1:13" ht="15" customHeight="1" hidden="1">
      <c r="A63" s="164"/>
      <c r="B63" s="164"/>
      <c r="C63" s="172"/>
      <c r="D63" s="173"/>
      <c r="E63" s="173"/>
      <c r="F63" s="174" t="s">
        <v>80</v>
      </c>
      <c r="G63" s="175"/>
      <c r="H63" s="175"/>
      <c r="I63" s="175"/>
      <c r="J63" s="175"/>
      <c r="K63" s="175"/>
      <c r="L63" s="176"/>
      <c r="M63" s="175"/>
    </row>
    <row r="64" spans="1:13" ht="15" customHeight="1" hidden="1">
      <c r="A64" s="164"/>
      <c r="B64" s="164"/>
      <c r="C64" s="172"/>
      <c r="D64" s="173"/>
      <c r="E64" s="173"/>
      <c r="F64" s="174" t="s">
        <v>53</v>
      </c>
      <c r="G64" s="175"/>
      <c r="H64" s="175"/>
      <c r="I64" s="175"/>
      <c r="J64" s="175"/>
      <c r="K64" s="175"/>
      <c r="L64" s="176"/>
      <c r="M64" s="175"/>
    </row>
    <row r="65" spans="1:13" ht="15" customHeight="1" hidden="1">
      <c r="A65" s="164"/>
      <c r="B65" s="164"/>
      <c r="C65" s="172"/>
      <c r="D65" s="173"/>
      <c r="E65" s="173"/>
      <c r="F65" s="174" t="s">
        <v>165</v>
      </c>
      <c r="G65" s="175"/>
      <c r="H65" s="175"/>
      <c r="I65" s="175"/>
      <c r="J65" s="175"/>
      <c r="K65" s="175"/>
      <c r="L65" s="176"/>
      <c r="M65" s="175"/>
    </row>
    <row r="66" spans="1:13" ht="15" customHeight="1" hidden="1">
      <c r="A66" s="184">
        <v>1.5</v>
      </c>
      <c r="B66" s="184"/>
      <c r="C66" s="185">
        <v>167</v>
      </c>
      <c r="D66" s="274" t="s">
        <v>89</v>
      </c>
      <c r="E66" s="275"/>
      <c r="F66" s="276"/>
      <c r="G66" s="186">
        <v>0</v>
      </c>
      <c r="H66" s="186"/>
      <c r="I66" s="186"/>
      <c r="J66" s="186"/>
      <c r="K66" s="186"/>
      <c r="L66" s="192"/>
      <c r="M66" s="186"/>
    </row>
    <row r="67" spans="1:13" ht="15" customHeight="1" hidden="1">
      <c r="A67" s="164"/>
      <c r="B67" s="164"/>
      <c r="C67" s="172"/>
      <c r="D67" s="173"/>
      <c r="E67" s="173"/>
      <c r="F67" s="174" t="s">
        <v>80</v>
      </c>
      <c r="G67" s="175"/>
      <c r="H67" s="175"/>
      <c r="I67" s="175"/>
      <c r="J67" s="175"/>
      <c r="K67" s="175"/>
      <c r="L67" s="176"/>
      <c r="M67" s="175"/>
    </row>
    <row r="68" spans="1:13" ht="15" customHeight="1" hidden="1">
      <c r="A68" s="164"/>
      <c r="B68" s="164"/>
      <c r="C68" s="172"/>
      <c r="D68" s="173"/>
      <c r="E68" s="173"/>
      <c r="F68" s="174" t="s">
        <v>53</v>
      </c>
      <c r="G68" s="175"/>
      <c r="H68" s="175"/>
      <c r="I68" s="175"/>
      <c r="J68" s="175"/>
      <c r="K68" s="175"/>
      <c r="L68" s="176"/>
      <c r="M68" s="175"/>
    </row>
    <row r="69" spans="1:13" ht="15" customHeight="1" hidden="1">
      <c r="A69" s="164"/>
      <c r="B69" s="164"/>
      <c r="C69" s="172"/>
      <c r="D69" s="173"/>
      <c r="E69" s="173"/>
      <c r="F69" s="174" t="s">
        <v>165</v>
      </c>
      <c r="G69" s="175"/>
      <c r="H69" s="175"/>
      <c r="I69" s="175"/>
      <c r="J69" s="175"/>
      <c r="K69" s="175"/>
      <c r="L69" s="176"/>
      <c r="M69" s="175"/>
    </row>
    <row r="70" spans="1:13" ht="15" customHeight="1">
      <c r="A70" s="183" t="s">
        <v>219</v>
      </c>
      <c r="B70" s="184"/>
      <c r="C70" s="185">
        <v>175</v>
      </c>
      <c r="D70" s="274" t="s">
        <v>90</v>
      </c>
      <c r="E70" s="275"/>
      <c r="F70" s="276"/>
      <c r="G70" s="186">
        <f>G71</f>
        <v>6</v>
      </c>
      <c r="H70" s="186">
        <f>H71+H72</f>
        <v>29333.81</v>
      </c>
      <c r="I70" s="186">
        <f>I71+I72</f>
        <v>6000</v>
      </c>
      <c r="J70" s="186">
        <f>J71+J72</f>
        <v>0</v>
      </c>
      <c r="K70" s="186">
        <f>K71+K72</f>
        <v>0</v>
      </c>
      <c r="L70" s="186">
        <f>L71+L72</f>
        <v>0</v>
      </c>
      <c r="M70" s="186">
        <f>SUM(H70:L70)</f>
        <v>35333.81</v>
      </c>
    </row>
    <row r="71" spans="1:13" ht="15" customHeight="1">
      <c r="A71" s="164"/>
      <c r="B71" s="164"/>
      <c r="C71" s="172"/>
      <c r="D71" s="173"/>
      <c r="E71" s="173"/>
      <c r="F71" s="174" t="s">
        <v>80</v>
      </c>
      <c r="G71" s="175">
        <f>G74</f>
        <v>6</v>
      </c>
      <c r="H71" s="175">
        <f>H74</f>
        <v>29333.81</v>
      </c>
      <c r="I71" s="175">
        <f aca="true" t="shared" si="0" ref="I71:L72">I75</f>
        <v>6000</v>
      </c>
      <c r="J71" s="175">
        <f t="shared" si="0"/>
        <v>0</v>
      </c>
      <c r="K71" s="175">
        <f t="shared" si="0"/>
        <v>0</v>
      </c>
      <c r="L71" s="175">
        <f t="shared" si="0"/>
        <v>0</v>
      </c>
      <c r="M71" s="187">
        <f>SUM(H71:L71)</f>
        <v>35333.81</v>
      </c>
    </row>
    <row r="72" spans="1:13" ht="15" customHeight="1">
      <c r="A72" s="164"/>
      <c r="B72" s="164"/>
      <c r="C72" s="172"/>
      <c r="D72" s="173"/>
      <c r="E72" s="173"/>
      <c r="F72" s="174" t="s">
        <v>53</v>
      </c>
      <c r="G72" s="175"/>
      <c r="H72" s="175">
        <f>H76</f>
        <v>0</v>
      </c>
      <c r="I72" s="175">
        <f t="shared" si="0"/>
        <v>0</v>
      </c>
      <c r="J72" s="175">
        <f t="shared" si="0"/>
        <v>0</v>
      </c>
      <c r="K72" s="175">
        <f t="shared" si="0"/>
        <v>0</v>
      </c>
      <c r="L72" s="175">
        <f t="shared" si="0"/>
        <v>0</v>
      </c>
      <c r="M72" s="187">
        <f>SUM(H72:L72)</f>
        <v>0</v>
      </c>
    </row>
    <row r="73" spans="1:13" ht="15" customHeight="1">
      <c r="A73" s="164"/>
      <c r="B73" s="164"/>
      <c r="C73" s="172"/>
      <c r="D73" s="173"/>
      <c r="E73" s="173"/>
      <c r="F73" s="174" t="s">
        <v>165</v>
      </c>
      <c r="G73" s="175"/>
      <c r="H73" s="175"/>
      <c r="I73" s="175"/>
      <c r="J73" s="175"/>
      <c r="K73" s="175"/>
      <c r="L73" s="176"/>
      <c r="M73" s="175"/>
    </row>
    <row r="74" spans="1:13" ht="15" customHeight="1">
      <c r="A74" s="167" t="s">
        <v>133</v>
      </c>
      <c r="B74" s="167"/>
      <c r="C74" s="168">
        <v>17514</v>
      </c>
      <c r="D74" s="169"/>
      <c r="E74" s="270" t="s">
        <v>91</v>
      </c>
      <c r="F74" s="271"/>
      <c r="G74" s="170">
        <f>G75</f>
        <v>6</v>
      </c>
      <c r="H74" s="170">
        <f aca="true" t="shared" si="1" ref="H74:M74">SUM(H75:H77)</f>
        <v>29333.81</v>
      </c>
      <c r="I74" s="170">
        <f t="shared" si="1"/>
        <v>6000</v>
      </c>
      <c r="J74" s="170">
        <f t="shared" si="1"/>
        <v>0</v>
      </c>
      <c r="K74" s="170">
        <f t="shared" si="1"/>
        <v>0</v>
      </c>
      <c r="L74" s="170">
        <f t="shared" si="1"/>
        <v>0</v>
      </c>
      <c r="M74" s="170">
        <f t="shared" si="1"/>
        <v>35333.81</v>
      </c>
    </row>
    <row r="75" spans="1:13" ht="15" customHeight="1">
      <c r="A75" s="164"/>
      <c r="B75" s="164"/>
      <c r="C75" s="172"/>
      <c r="D75" s="173"/>
      <c r="E75" s="173"/>
      <c r="F75" s="174" t="s">
        <v>80</v>
      </c>
      <c r="G75" s="175">
        <v>6</v>
      </c>
      <c r="H75" s="175">
        <v>29333.81</v>
      </c>
      <c r="I75" s="175">
        <v>6000</v>
      </c>
      <c r="J75" s="175"/>
      <c r="K75" s="175"/>
      <c r="L75" s="176"/>
      <c r="M75" s="175">
        <f>SUM(H75:L75)</f>
        <v>35333.81</v>
      </c>
    </row>
    <row r="76" spans="1:13" ht="15" customHeight="1">
      <c r="A76" s="164"/>
      <c r="B76" s="164"/>
      <c r="C76" s="172"/>
      <c r="D76" s="173"/>
      <c r="E76" s="173"/>
      <c r="F76" s="174" t="s">
        <v>53</v>
      </c>
      <c r="G76" s="175"/>
      <c r="H76" s="175"/>
      <c r="I76" s="175"/>
      <c r="J76" s="175"/>
      <c r="K76" s="175"/>
      <c r="L76" s="176"/>
      <c r="M76" s="175">
        <f>SUM(H76:L76)</f>
        <v>0</v>
      </c>
    </row>
    <row r="77" spans="1:13" ht="15" customHeight="1">
      <c r="A77" s="164"/>
      <c r="B77" s="164"/>
      <c r="C77" s="172"/>
      <c r="D77" s="173"/>
      <c r="E77" s="173"/>
      <c r="F77" s="174" t="s">
        <v>165</v>
      </c>
      <c r="G77" s="175"/>
      <c r="H77" s="175"/>
      <c r="I77" s="175"/>
      <c r="J77" s="175"/>
      <c r="K77" s="175"/>
      <c r="L77" s="176"/>
      <c r="M77" s="175"/>
    </row>
    <row r="78" spans="1:13" ht="15" customHeight="1" hidden="1">
      <c r="A78" s="167" t="s">
        <v>134</v>
      </c>
      <c r="B78" s="167"/>
      <c r="C78" s="168">
        <v>17554</v>
      </c>
      <c r="D78" s="169"/>
      <c r="E78" s="270" t="s">
        <v>92</v>
      </c>
      <c r="F78" s="271"/>
      <c r="G78" s="170">
        <v>0</v>
      </c>
      <c r="H78" s="170"/>
      <c r="I78" s="170"/>
      <c r="J78" s="170"/>
      <c r="K78" s="170"/>
      <c r="L78" s="171"/>
      <c r="M78" s="170"/>
    </row>
    <row r="79" spans="1:13" ht="15" customHeight="1" hidden="1">
      <c r="A79" s="164"/>
      <c r="B79" s="164"/>
      <c r="C79" s="172"/>
      <c r="D79" s="173"/>
      <c r="E79" s="173"/>
      <c r="F79" s="174" t="s">
        <v>80</v>
      </c>
      <c r="G79" s="175"/>
      <c r="H79" s="175"/>
      <c r="I79" s="175"/>
      <c r="J79" s="175"/>
      <c r="K79" s="175"/>
      <c r="L79" s="176"/>
      <c r="M79" s="175"/>
    </row>
    <row r="80" spans="1:13" ht="15" customHeight="1" hidden="1">
      <c r="A80" s="164"/>
      <c r="B80" s="164"/>
      <c r="C80" s="172"/>
      <c r="D80" s="173"/>
      <c r="E80" s="173"/>
      <c r="F80" s="174" t="s">
        <v>53</v>
      </c>
      <c r="G80" s="175"/>
      <c r="H80" s="175"/>
      <c r="I80" s="175"/>
      <c r="J80" s="175"/>
      <c r="K80" s="175"/>
      <c r="L80" s="176"/>
      <c r="M80" s="175"/>
    </row>
    <row r="81" spans="1:13" ht="15" customHeight="1" hidden="1">
      <c r="A81" s="164"/>
      <c r="B81" s="164"/>
      <c r="C81" s="172"/>
      <c r="D81" s="173"/>
      <c r="E81" s="173"/>
      <c r="F81" s="174" t="s">
        <v>165</v>
      </c>
      <c r="G81" s="175"/>
      <c r="H81" s="175"/>
      <c r="I81" s="175"/>
      <c r="J81" s="175"/>
      <c r="K81" s="175"/>
      <c r="L81" s="176"/>
      <c r="M81" s="175"/>
    </row>
    <row r="82" spans="1:13" ht="15" customHeight="1">
      <c r="A82" s="183" t="s">
        <v>220</v>
      </c>
      <c r="B82" s="184"/>
      <c r="C82" s="185">
        <v>180</v>
      </c>
      <c r="D82" s="274" t="s">
        <v>93</v>
      </c>
      <c r="E82" s="275"/>
      <c r="F82" s="276"/>
      <c r="G82" s="186">
        <f>G86+G106</f>
        <v>12</v>
      </c>
      <c r="H82" s="186">
        <f aca="true" t="shared" si="2" ref="H82:L84">H86+H106</f>
        <v>58965.45</v>
      </c>
      <c r="I82" s="186">
        <f t="shared" si="2"/>
        <v>3000</v>
      </c>
      <c r="J82" s="186">
        <f t="shared" si="2"/>
        <v>8000</v>
      </c>
      <c r="K82" s="186">
        <f t="shared" si="2"/>
        <v>0</v>
      </c>
      <c r="L82" s="186">
        <f t="shared" si="2"/>
        <v>196556</v>
      </c>
      <c r="M82" s="186">
        <f>SUM(H82:L82)</f>
        <v>266521.45</v>
      </c>
    </row>
    <row r="83" spans="1:13" ht="15" customHeight="1">
      <c r="A83" s="164"/>
      <c r="B83" s="164"/>
      <c r="C83" s="172"/>
      <c r="D83" s="173"/>
      <c r="E83" s="173"/>
      <c r="F83" s="174" t="s">
        <v>80</v>
      </c>
      <c r="G83" s="175">
        <f>G87+G107</f>
        <v>12</v>
      </c>
      <c r="H83" s="175">
        <f t="shared" si="2"/>
        <v>58965.45</v>
      </c>
      <c r="I83" s="175">
        <f t="shared" si="2"/>
        <v>3000</v>
      </c>
      <c r="J83" s="175">
        <f>J87+J107</f>
        <v>8000</v>
      </c>
      <c r="K83" s="175">
        <f t="shared" si="2"/>
        <v>0</v>
      </c>
      <c r="L83" s="175">
        <f t="shared" si="2"/>
        <v>158556</v>
      </c>
      <c r="M83" s="187">
        <f>SUM(H83:L83)</f>
        <v>228521.45</v>
      </c>
    </row>
    <row r="84" spans="1:13" ht="15" customHeight="1">
      <c r="A84" s="164"/>
      <c r="B84" s="164"/>
      <c r="C84" s="172"/>
      <c r="D84" s="173"/>
      <c r="E84" s="173"/>
      <c r="F84" s="174" t="s">
        <v>53</v>
      </c>
      <c r="G84" s="175"/>
      <c r="H84" s="175"/>
      <c r="I84" s="175">
        <f t="shared" si="2"/>
        <v>0</v>
      </c>
      <c r="J84" s="175">
        <f>J88+J108</f>
        <v>0</v>
      </c>
      <c r="K84" s="175"/>
      <c r="L84" s="176">
        <f>L88+L108</f>
        <v>38000</v>
      </c>
      <c r="M84" s="187">
        <f>SUM(H84:L84)</f>
        <v>38000</v>
      </c>
    </row>
    <row r="85" spans="1:13" ht="15" customHeight="1">
      <c r="A85" s="164"/>
      <c r="B85" s="164"/>
      <c r="C85" s="172"/>
      <c r="D85" s="173"/>
      <c r="E85" s="173"/>
      <c r="F85" s="174" t="s">
        <v>165</v>
      </c>
      <c r="G85" s="175"/>
      <c r="H85" s="175"/>
      <c r="I85" s="175"/>
      <c r="J85" s="175"/>
      <c r="K85" s="175"/>
      <c r="L85" s="176"/>
      <c r="M85" s="175"/>
    </row>
    <row r="86" spans="1:13" ht="15" customHeight="1">
      <c r="A86" s="193" t="s">
        <v>135</v>
      </c>
      <c r="B86" s="167"/>
      <c r="C86" s="168">
        <v>18014</v>
      </c>
      <c r="D86" s="169"/>
      <c r="E86" s="270" t="s">
        <v>94</v>
      </c>
      <c r="F86" s="271"/>
      <c r="G86" s="170">
        <f>G87</f>
        <v>2</v>
      </c>
      <c r="H86" s="170">
        <f>SUM(H87:H89)</f>
        <v>12273</v>
      </c>
      <c r="I86" s="170">
        <f>SUM(I87:I89)</f>
        <v>3000</v>
      </c>
      <c r="J86" s="170">
        <f>SUM(J87:J89)</f>
        <v>8000</v>
      </c>
      <c r="K86" s="170">
        <f>SUM(K87:K89)</f>
        <v>0</v>
      </c>
      <c r="L86" s="170">
        <f>SUM(L87:L89)</f>
        <v>196556</v>
      </c>
      <c r="M86" s="170">
        <f>SUM(H86:L86)</f>
        <v>219829</v>
      </c>
    </row>
    <row r="87" spans="1:13" ht="15" customHeight="1">
      <c r="A87" s="164"/>
      <c r="B87" s="164"/>
      <c r="C87" s="172"/>
      <c r="D87" s="173"/>
      <c r="E87" s="173"/>
      <c r="F87" s="174" t="s">
        <v>80</v>
      </c>
      <c r="G87" s="175">
        <v>2</v>
      </c>
      <c r="H87" s="175">
        <v>12273</v>
      </c>
      <c r="I87" s="175">
        <v>3000</v>
      </c>
      <c r="J87" s="175">
        <v>8000</v>
      </c>
      <c r="K87" s="175"/>
      <c r="L87" s="176">
        <v>158556</v>
      </c>
      <c r="M87" s="187">
        <f>SUM(H87:L87)</f>
        <v>181829</v>
      </c>
    </row>
    <row r="88" spans="1:13" ht="15" customHeight="1">
      <c r="A88" s="164"/>
      <c r="B88" s="164"/>
      <c r="C88" s="172"/>
      <c r="D88" s="173"/>
      <c r="E88" s="173"/>
      <c r="F88" s="174" t="s">
        <v>53</v>
      </c>
      <c r="G88" s="175"/>
      <c r="H88" s="175"/>
      <c r="I88" s="175"/>
      <c r="J88" s="175"/>
      <c r="K88" s="175"/>
      <c r="L88" s="176">
        <v>38000</v>
      </c>
      <c r="M88" s="187">
        <f>SUM(H88:L88)</f>
        <v>38000</v>
      </c>
    </row>
    <row r="89" spans="1:13" ht="14.25" customHeight="1">
      <c r="A89" s="164"/>
      <c r="B89" s="164"/>
      <c r="C89" s="172"/>
      <c r="D89" s="173"/>
      <c r="E89" s="173"/>
      <c r="F89" s="174" t="s">
        <v>165</v>
      </c>
      <c r="G89" s="175"/>
      <c r="H89" s="175"/>
      <c r="I89" s="175"/>
      <c r="J89" s="175"/>
      <c r="K89" s="175"/>
      <c r="L89" s="176"/>
      <c r="M89" s="175"/>
    </row>
    <row r="90" spans="1:13" ht="15" customHeight="1" hidden="1">
      <c r="A90" s="167" t="s">
        <v>136</v>
      </c>
      <c r="B90" s="167"/>
      <c r="C90" s="168">
        <v>18054</v>
      </c>
      <c r="D90" s="169"/>
      <c r="E90" s="270" t="s">
        <v>95</v>
      </c>
      <c r="F90" s="271"/>
      <c r="G90" s="170">
        <v>0</v>
      </c>
      <c r="H90" s="170"/>
      <c r="I90" s="170"/>
      <c r="J90" s="170"/>
      <c r="K90" s="170"/>
      <c r="L90" s="171"/>
      <c r="M90" s="170"/>
    </row>
    <row r="91" spans="1:13" ht="15" customHeight="1" hidden="1">
      <c r="A91" s="164"/>
      <c r="B91" s="164"/>
      <c r="C91" s="172"/>
      <c r="D91" s="173"/>
      <c r="E91" s="173"/>
      <c r="F91" s="174" t="s">
        <v>80</v>
      </c>
      <c r="G91" s="175"/>
      <c r="H91" s="175"/>
      <c r="I91" s="175"/>
      <c r="J91" s="175"/>
      <c r="K91" s="175"/>
      <c r="L91" s="176"/>
      <c r="M91" s="175"/>
    </row>
    <row r="92" spans="1:13" ht="15" customHeight="1" hidden="1">
      <c r="A92" s="164"/>
      <c r="B92" s="164"/>
      <c r="C92" s="172"/>
      <c r="D92" s="173"/>
      <c r="E92" s="173"/>
      <c r="F92" s="174" t="s">
        <v>53</v>
      </c>
      <c r="G92" s="175"/>
      <c r="H92" s="175"/>
      <c r="I92" s="175"/>
      <c r="J92" s="175"/>
      <c r="K92" s="175"/>
      <c r="L92" s="176"/>
      <c r="M92" s="175"/>
    </row>
    <row r="93" spans="1:13" ht="15" customHeight="1" hidden="1">
      <c r="A93" s="164"/>
      <c r="B93" s="164"/>
      <c r="C93" s="172"/>
      <c r="D93" s="173"/>
      <c r="E93" s="173"/>
      <c r="F93" s="174" t="s">
        <v>165</v>
      </c>
      <c r="G93" s="175"/>
      <c r="H93" s="175"/>
      <c r="I93" s="175"/>
      <c r="J93" s="175"/>
      <c r="K93" s="175"/>
      <c r="L93" s="176"/>
      <c r="M93" s="175"/>
    </row>
    <row r="94" spans="1:13" ht="15" customHeight="1" hidden="1">
      <c r="A94" s="167" t="s">
        <v>137</v>
      </c>
      <c r="B94" s="167"/>
      <c r="C94" s="168">
        <v>18094</v>
      </c>
      <c r="D94" s="169"/>
      <c r="E94" s="270" t="s">
        <v>0</v>
      </c>
      <c r="F94" s="271"/>
      <c r="G94" s="170">
        <v>0</v>
      </c>
      <c r="H94" s="170"/>
      <c r="I94" s="170"/>
      <c r="J94" s="170"/>
      <c r="K94" s="170"/>
      <c r="L94" s="171"/>
      <c r="M94" s="170"/>
    </row>
    <row r="95" spans="1:13" ht="15" customHeight="1" hidden="1">
      <c r="A95" s="164"/>
      <c r="B95" s="164"/>
      <c r="C95" s="172"/>
      <c r="D95" s="173"/>
      <c r="E95" s="173"/>
      <c r="F95" s="174" t="s">
        <v>80</v>
      </c>
      <c r="G95" s="175"/>
      <c r="H95" s="175"/>
      <c r="I95" s="175"/>
      <c r="J95" s="175"/>
      <c r="K95" s="175"/>
      <c r="L95" s="176"/>
      <c r="M95" s="175"/>
    </row>
    <row r="96" spans="1:13" ht="15" customHeight="1" hidden="1">
      <c r="A96" s="164"/>
      <c r="B96" s="164"/>
      <c r="C96" s="172"/>
      <c r="D96" s="173"/>
      <c r="E96" s="173"/>
      <c r="F96" s="174" t="s">
        <v>53</v>
      </c>
      <c r="G96" s="175"/>
      <c r="H96" s="175"/>
      <c r="I96" s="175"/>
      <c r="J96" s="175"/>
      <c r="K96" s="175"/>
      <c r="L96" s="176"/>
      <c r="M96" s="175"/>
    </row>
    <row r="97" spans="1:13" ht="15" customHeight="1" hidden="1">
      <c r="A97" s="164"/>
      <c r="B97" s="164"/>
      <c r="C97" s="172"/>
      <c r="D97" s="173"/>
      <c r="E97" s="173"/>
      <c r="F97" s="174" t="s">
        <v>165</v>
      </c>
      <c r="G97" s="175"/>
      <c r="H97" s="175"/>
      <c r="I97" s="175"/>
      <c r="J97" s="175"/>
      <c r="K97" s="175"/>
      <c r="L97" s="176"/>
      <c r="M97" s="175"/>
    </row>
    <row r="98" spans="1:13" ht="15" customHeight="1" hidden="1">
      <c r="A98" s="167" t="s">
        <v>138</v>
      </c>
      <c r="B98" s="167"/>
      <c r="C98" s="168">
        <v>18134</v>
      </c>
      <c r="D98" s="169"/>
      <c r="E98" s="270" t="s">
        <v>1</v>
      </c>
      <c r="F98" s="271"/>
      <c r="G98" s="170">
        <v>0</v>
      </c>
      <c r="H98" s="170"/>
      <c r="I98" s="170"/>
      <c r="J98" s="170"/>
      <c r="K98" s="170"/>
      <c r="L98" s="171"/>
      <c r="M98" s="170"/>
    </row>
    <row r="99" spans="1:13" ht="15" customHeight="1" hidden="1">
      <c r="A99" s="164"/>
      <c r="B99" s="164"/>
      <c r="C99" s="172"/>
      <c r="D99" s="173"/>
      <c r="E99" s="173"/>
      <c r="F99" s="174" t="s">
        <v>80</v>
      </c>
      <c r="G99" s="175"/>
      <c r="H99" s="175"/>
      <c r="I99" s="175"/>
      <c r="J99" s="175"/>
      <c r="K99" s="175"/>
      <c r="L99" s="176"/>
      <c r="M99" s="175"/>
    </row>
    <row r="100" spans="1:13" ht="15" customHeight="1" hidden="1">
      <c r="A100" s="164"/>
      <c r="B100" s="164"/>
      <c r="C100" s="172"/>
      <c r="D100" s="173"/>
      <c r="E100" s="173"/>
      <c r="F100" s="174" t="s">
        <v>53</v>
      </c>
      <c r="G100" s="175"/>
      <c r="H100" s="175"/>
      <c r="I100" s="175"/>
      <c r="J100" s="175"/>
      <c r="K100" s="175"/>
      <c r="L100" s="176"/>
      <c r="M100" s="175"/>
    </row>
    <row r="101" spans="1:13" ht="15" customHeight="1" hidden="1">
      <c r="A101" s="164"/>
      <c r="B101" s="164"/>
      <c r="C101" s="172"/>
      <c r="D101" s="173"/>
      <c r="E101" s="173"/>
      <c r="F101" s="174" t="s">
        <v>165</v>
      </c>
      <c r="G101" s="175"/>
      <c r="H101" s="175"/>
      <c r="I101" s="175"/>
      <c r="J101" s="175"/>
      <c r="K101" s="175"/>
      <c r="L101" s="176"/>
      <c r="M101" s="175"/>
    </row>
    <row r="102" spans="1:13" ht="15" customHeight="1" hidden="1">
      <c r="A102" s="167" t="s">
        <v>139</v>
      </c>
      <c r="B102" s="167"/>
      <c r="C102" s="168">
        <v>18174</v>
      </c>
      <c r="D102" s="169"/>
      <c r="E102" s="270" t="s">
        <v>2</v>
      </c>
      <c r="F102" s="271"/>
      <c r="G102" s="170">
        <v>0</v>
      </c>
      <c r="H102" s="170"/>
      <c r="I102" s="170"/>
      <c r="J102" s="170"/>
      <c r="K102" s="170"/>
      <c r="L102" s="171"/>
      <c r="M102" s="170"/>
    </row>
    <row r="103" spans="1:13" ht="15" customHeight="1" hidden="1">
      <c r="A103" s="164"/>
      <c r="B103" s="164"/>
      <c r="C103" s="172"/>
      <c r="D103" s="173"/>
      <c r="E103" s="173"/>
      <c r="F103" s="174" t="s">
        <v>80</v>
      </c>
      <c r="G103" s="175"/>
      <c r="H103" s="175"/>
      <c r="I103" s="175"/>
      <c r="J103" s="175"/>
      <c r="K103" s="175"/>
      <c r="L103" s="176"/>
      <c r="M103" s="175"/>
    </row>
    <row r="104" spans="1:13" ht="15" customHeight="1" hidden="1">
      <c r="A104" s="164"/>
      <c r="B104" s="164"/>
      <c r="C104" s="172"/>
      <c r="D104" s="173"/>
      <c r="E104" s="173"/>
      <c r="F104" s="174" t="s">
        <v>53</v>
      </c>
      <c r="G104" s="175"/>
      <c r="H104" s="175"/>
      <c r="I104" s="175"/>
      <c r="J104" s="175"/>
      <c r="K104" s="175"/>
      <c r="L104" s="176"/>
      <c r="M104" s="175"/>
    </row>
    <row r="105" spans="1:13" ht="15" customHeight="1" hidden="1">
      <c r="A105" s="164"/>
      <c r="B105" s="164"/>
      <c r="C105" s="172"/>
      <c r="D105" s="173"/>
      <c r="E105" s="173"/>
      <c r="F105" s="174" t="s">
        <v>165</v>
      </c>
      <c r="G105" s="175"/>
      <c r="H105" s="175"/>
      <c r="I105" s="175"/>
      <c r="J105" s="175"/>
      <c r="K105" s="175"/>
      <c r="L105" s="176"/>
      <c r="M105" s="175"/>
    </row>
    <row r="106" spans="1:13" ht="15" customHeight="1">
      <c r="A106" s="193" t="s">
        <v>140</v>
      </c>
      <c r="B106" s="167"/>
      <c r="C106" s="168">
        <v>18418</v>
      </c>
      <c r="D106" s="169"/>
      <c r="E106" s="270" t="s">
        <v>3</v>
      </c>
      <c r="F106" s="271"/>
      <c r="G106" s="170">
        <f>G107</f>
        <v>10</v>
      </c>
      <c r="H106" s="170">
        <f>SUM(H107:H109)</f>
        <v>46692.45</v>
      </c>
      <c r="I106" s="170">
        <f>SUM(I107:I109)</f>
        <v>0</v>
      </c>
      <c r="J106" s="170"/>
      <c r="K106" s="170"/>
      <c r="L106" s="170">
        <f>SUM(L107:L109)</f>
        <v>0</v>
      </c>
      <c r="M106" s="170">
        <f>SUM(H106:L106)</f>
        <v>46692.45</v>
      </c>
    </row>
    <row r="107" spans="1:13" ht="15" customHeight="1">
      <c r="A107" s="164"/>
      <c r="B107" s="164"/>
      <c r="C107" s="172"/>
      <c r="D107" s="173"/>
      <c r="E107" s="173"/>
      <c r="F107" s="174" t="s">
        <v>80</v>
      </c>
      <c r="G107" s="175">
        <v>10</v>
      </c>
      <c r="H107" s="175">
        <v>46692.45</v>
      </c>
      <c r="I107" s="175"/>
      <c r="J107" s="175"/>
      <c r="K107" s="175"/>
      <c r="L107" s="176"/>
      <c r="M107" s="187">
        <f>SUM(H107:L107)</f>
        <v>46692.45</v>
      </c>
    </row>
    <row r="108" spans="1:16" ht="15" customHeight="1">
      <c r="A108" s="164"/>
      <c r="B108" s="164"/>
      <c r="C108" s="172"/>
      <c r="D108" s="173"/>
      <c r="E108" s="173"/>
      <c r="F108" s="174" t="s">
        <v>53</v>
      </c>
      <c r="G108" s="175"/>
      <c r="H108" s="175"/>
      <c r="I108" s="175"/>
      <c r="J108" s="175"/>
      <c r="K108" s="175"/>
      <c r="L108" s="176"/>
      <c r="M108" s="187">
        <f>SUM(H108:L108)</f>
        <v>0</v>
      </c>
      <c r="P108" s="191"/>
    </row>
    <row r="109" spans="1:13" ht="12.75" customHeight="1">
      <c r="A109" s="164"/>
      <c r="B109" s="164"/>
      <c r="C109" s="172"/>
      <c r="D109" s="173"/>
      <c r="E109" s="173"/>
      <c r="F109" s="174" t="s">
        <v>165</v>
      </c>
      <c r="G109" s="175"/>
      <c r="H109" s="175"/>
      <c r="I109" s="175"/>
      <c r="J109" s="175"/>
      <c r="K109" s="175"/>
      <c r="L109" s="176"/>
      <c r="M109" s="175"/>
    </row>
    <row r="110" spans="1:13" ht="15" customHeight="1" hidden="1">
      <c r="A110" s="167" t="s">
        <v>141</v>
      </c>
      <c r="B110" s="167"/>
      <c r="C110" s="168">
        <v>18458</v>
      </c>
      <c r="D110" s="169"/>
      <c r="E110" s="270" t="s">
        <v>4</v>
      </c>
      <c r="F110" s="271"/>
      <c r="G110" s="170">
        <v>0</v>
      </c>
      <c r="H110" s="170"/>
      <c r="I110" s="170"/>
      <c r="J110" s="170"/>
      <c r="K110" s="170"/>
      <c r="L110" s="171"/>
      <c r="M110" s="170"/>
    </row>
    <row r="111" spans="1:13" ht="15" customHeight="1" hidden="1">
      <c r="A111" s="164"/>
      <c r="B111" s="164"/>
      <c r="C111" s="172"/>
      <c r="D111" s="173"/>
      <c r="E111" s="173"/>
      <c r="F111" s="174" t="s">
        <v>80</v>
      </c>
      <c r="G111" s="175"/>
      <c r="H111" s="175"/>
      <c r="I111" s="175"/>
      <c r="J111" s="175"/>
      <c r="K111" s="175"/>
      <c r="L111" s="176"/>
      <c r="M111" s="175"/>
    </row>
    <row r="112" spans="1:13" ht="15" customHeight="1" hidden="1">
      <c r="A112" s="164"/>
      <c r="B112" s="164"/>
      <c r="C112" s="172"/>
      <c r="D112" s="173"/>
      <c r="E112" s="173"/>
      <c r="F112" s="174" t="s">
        <v>53</v>
      </c>
      <c r="G112" s="175"/>
      <c r="H112" s="175"/>
      <c r="I112" s="175"/>
      <c r="J112" s="175"/>
      <c r="K112" s="175"/>
      <c r="L112" s="176"/>
      <c r="M112" s="175"/>
    </row>
    <row r="113" spans="1:13" ht="15" customHeight="1" hidden="1">
      <c r="A113" s="164"/>
      <c r="B113" s="164"/>
      <c r="C113" s="172"/>
      <c r="D113" s="173"/>
      <c r="E113" s="173"/>
      <c r="F113" s="174" t="s">
        <v>165</v>
      </c>
      <c r="G113" s="175"/>
      <c r="H113" s="175"/>
      <c r="I113" s="175"/>
      <c r="J113" s="175"/>
      <c r="K113" s="175"/>
      <c r="L113" s="176"/>
      <c r="M113" s="175"/>
    </row>
    <row r="114" spans="1:13" ht="15" customHeight="1" hidden="1">
      <c r="A114" s="184">
        <v>1.8</v>
      </c>
      <c r="B114" s="184"/>
      <c r="C114" s="185">
        <v>195</v>
      </c>
      <c r="D114" s="274" t="s">
        <v>5</v>
      </c>
      <c r="E114" s="275"/>
      <c r="F114" s="276"/>
      <c r="G114" s="186">
        <v>0</v>
      </c>
      <c r="H114" s="186"/>
      <c r="I114" s="186"/>
      <c r="J114" s="186"/>
      <c r="K114" s="186"/>
      <c r="L114" s="192"/>
      <c r="M114" s="186"/>
    </row>
    <row r="115" spans="1:13" ht="15" customHeight="1" hidden="1">
      <c r="A115" s="164"/>
      <c r="B115" s="164"/>
      <c r="C115" s="172"/>
      <c r="D115" s="173"/>
      <c r="E115" s="173"/>
      <c r="F115" s="174" t="s">
        <v>80</v>
      </c>
      <c r="G115" s="175"/>
      <c r="H115" s="175"/>
      <c r="I115" s="175"/>
      <c r="J115" s="175"/>
      <c r="K115" s="175"/>
      <c r="L115" s="176"/>
      <c r="M115" s="175"/>
    </row>
    <row r="116" spans="1:13" ht="15" customHeight="1" hidden="1">
      <c r="A116" s="164"/>
      <c r="B116" s="164"/>
      <c r="C116" s="172"/>
      <c r="D116" s="173"/>
      <c r="E116" s="173"/>
      <c r="F116" s="174" t="s">
        <v>53</v>
      </c>
      <c r="G116" s="175"/>
      <c r="H116" s="175"/>
      <c r="I116" s="175"/>
      <c r="J116" s="175"/>
      <c r="K116" s="175"/>
      <c r="L116" s="176"/>
      <c r="M116" s="175"/>
    </row>
    <row r="117" spans="1:13" ht="15" customHeight="1" hidden="1">
      <c r="A117" s="164"/>
      <c r="B117" s="164"/>
      <c r="C117" s="172"/>
      <c r="D117" s="173"/>
      <c r="E117" s="173"/>
      <c r="F117" s="174" t="s">
        <v>165</v>
      </c>
      <c r="G117" s="175"/>
      <c r="H117" s="175"/>
      <c r="I117" s="175"/>
      <c r="J117" s="175"/>
      <c r="K117" s="175"/>
      <c r="L117" s="176"/>
      <c r="M117" s="175"/>
    </row>
    <row r="118" spans="1:13" ht="15" customHeight="1" hidden="1">
      <c r="A118" s="184">
        <v>1.9</v>
      </c>
      <c r="B118" s="184"/>
      <c r="C118" s="185">
        <v>470</v>
      </c>
      <c r="D118" s="274" t="s">
        <v>6</v>
      </c>
      <c r="E118" s="275"/>
      <c r="F118" s="276"/>
      <c r="G118" s="186">
        <v>0</v>
      </c>
      <c r="H118" s="186"/>
      <c r="I118" s="186"/>
      <c r="J118" s="186"/>
      <c r="K118" s="186"/>
      <c r="L118" s="192"/>
      <c r="M118" s="186"/>
    </row>
    <row r="119" spans="1:13" ht="15" customHeight="1" hidden="1">
      <c r="A119" s="164"/>
      <c r="B119" s="164"/>
      <c r="C119" s="172"/>
      <c r="D119" s="173"/>
      <c r="E119" s="173"/>
      <c r="F119" s="174" t="s">
        <v>80</v>
      </c>
      <c r="G119" s="175">
        <v>0</v>
      </c>
      <c r="H119" s="175"/>
      <c r="I119" s="175"/>
      <c r="J119" s="175"/>
      <c r="K119" s="175"/>
      <c r="L119" s="176"/>
      <c r="M119" s="175"/>
    </row>
    <row r="120" spans="1:13" ht="15" customHeight="1" hidden="1">
      <c r="A120" s="164"/>
      <c r="B120" s="164"/>
      <c r="C120" s="172"/>
      <c r="D120" s="173"/>
      <c r="E120" s="173"/>
      <c r="F120" s="174" t="s">
        <v>53</v>
      </c>
      <c r="G120" s="175"/>
      <c r="H120" s="175"/>
      <c r="I120" s="175"/>
      <c r="J120" s="175"/>
      <c r="K120" s="175"/>
      <c r="L120" s="176"/>
      <c r="M120" s="175"/>
    </row>
    <row r="121" spans="1:13" ht="15" customHeight="1" hidden="1">
      <c r="A121" s="164"/>
      <c r="B121" s="164"/>
      <c r="C121" s="172"/>
      <c r="D121" s="173"/>
      <c r="E121" s="173"/>
      <c r="F121" s="174" t="s">
        <v>165</v>
      </c>
      <c r="G121" s="175"/>
      <c r="H121" s="175"/>
      <c r="I121" s="175"/>
      <c r="J121" s="175"/>
      <c r="K121" s="175"/>
      <c r="L121" s="176"/>
      <c r="M121" s="175"/>
    </row>
    <row r="122" spans="1:13" ht="15" customHeight="1" hidden="1">
      <c r="A122" s="167" t="s">
        <v>142</v>
      </c>
      <c r="B122" s="167"/>
      <c r="C122" s="168">
        <v>47014</v>
      </c>
      <c r="D122" s="169"/>
      <c r="E122" s="270" t="s">
        <v>7</v>
      </c>
      <c r="F122" s="271"/>
      <c r="G122" s="170">
        <v>0</v>
      </c>
      <c r="H122" s="170"/>
      <c r="I122" s="170"/>
      <c r="J122" s="170"/>
      <c r="K122" s="170"/>
      <c r="L122" s="171"/>
      <c r="M122" s="170"/>
    </row>
    <row r="123" spans="1:13" ht="15" customHeight="1" hidden="1">
      <c r="A123" s="164"/>
      <c r="B123" s="164"/>
      <c r="C123" s="172"/>
      <c r="D123" s="173"/>
      <c r="E123" s="173"/>
      <c r="F123" s="174" t="s">
        <v>80</v>
      </c>
      <c r="G123" s="175"/>
      <c r="H123" s="175"/>
      <c r="I123" s="175"/>
      <c r="J123" s="175"/>
      <c r="K123" s="175"/>
      <c r="L123" s="176"/>
      <c r="M123" s="175"/>
    </row>
    <row r="124" spans="1:13" ht="15" customHeight="1" hidden="1">
      <c r="A124" s="164"/>
      <c r="B124" s="164"/>
      <c r="C124" s="172"/>
      <c r="D124" s="173"/>
      <c r="E124" s="173"/>
      <c r="F124" s="174" t="s">
        <v>53</v>
      </c>
      <c r="G124" s="175"/>
      <c r="H124" s="175"/>
      <c r="I124" s="175"/>
      <c r="J124" s="175"/>
      <c r="K124" s="175"/>
      <c r="L124" s="176"/>
      <c r="M124" s="175"/>
    </row>
    <row r="125" spans="1:13" ht="15" customHeight="1" hidden="1">
      <c r="A125" s="164"/>
      <c r="B125" s="164"/>
      <c r="C125" s="172"/>
      <c r="D125" s="173"/>
      <c r="E125" s="173"/>
      <c r="F125" s="174" t="s">
        <v>165</v>
      </c>
      <c r="G125" s="175"/>
      <c r="H125" s="175"/>
      <c r="I125" s="175"/>
      <c r="J125" s="175"/>
      <c r="K125" s="175"/>
      <c r="L125" s="176"/>
      <c r="M125" s="175"/>
    </row>
    <row r="126" spans="1:13" ht="15" customHeight="1" hidden="1">
      <c r="A126" s="167" t="s">
        <v>143</v>
      </c>
      <c r="B126" s="167"/>
      <c r="C126" s="168">
        <v>47054</v>
      </c>
      <c r="D126" s="169"/>
      <c r="E126" s="270" t="s">
        <v>8</v>
      </c>
      <c r="F126" s="271"/>
      <c r="G126" s="170">
        <v>0</v>
      </c>
      <c r="H126" s="170"/>
      <c r="I126" s="170"/>
      <c r="J126" s="170"/>
      <c r="K126" s="170"/>
      <c r="L126" s="171"/>
      <c r="M126" s="170"/>
    </row>
    <row r="127" spans="1:13" ht="15" customHeight="1" hidden="1">
      <c r="A127" s="164"/>
      <c r="B127" s="164"/>
      <c r="C127" s="172"/>
      <c r="D127" s="173"/>
      <c r="E127" s="173"/>
      <c r="F127" s="174" t="s">
        <v>80</v>
      </c>
      <c r="G127" s="175"/>
      <c r="H127" s="175"/>
      <c r="I127" s="175"/>
      <c r="J127" s="175"/>
      <c r="K127" s="175"/>
      <c r="L127" s="176"/>
      <c r="M127" s="175"/>
    </row>
    <row r="128" spans="1:13" ht="15" customHeight="1" hidden="1">
      <c r="A128" s="164"/>
      <c r="B128" s="164"/>
      <c r="C128" s="172"/>
      <c r="D128" s="173"/>
      <c r="E128" s="173"/>
      <c r="F128" s="174" t="s">
        <v>53</v>
      </c>
      <c r="G128" s="175"/>
      <c r="H128" s="175"/>
      <c r="I128" s="175"/>
      <c r="J128" s="175"/>
      <c r="K128" s="175"/>
      <c r="L128" s="176"/>
      <c r="M128" s="175"/>
    </row>
    <row r="129" spans="1:13" ht="15" customHeight="1" hidden="1">
      <c r="A129" s="164"/>
      <c r="B129" s="164"/>
      <c r="C129" s="172"/>
      <c r="D129" s="173"/>
      <c r="E129" s="173"/>
      <c r="F129" s="174" t="s">
        <v>165</v>
      </c>
      <c r="G129" s="175"/>
      <c r="H129" s="175"/>
      <c r="I129" s="175"/>
      <c r="J129" s="175"/>
      <c r="K129" s="175"/>
      <c r="L129" s="176"/>
      <c r="M129" s="175"/>
    </row>
    <row r="130" spans="1:13" ht="15" customHeight="1" hidden="1">
      <c r="A130" s="167" t="s">
        <v>144</v>
      </c>
      <c r="B130" s="167"/>
      <c r="C130" s="168">
        <v>47094</v>
      </c>
      <c r="D130" s="169"/>
      <c r="E130" s="270" t="s">
        <v>9</v>
      </c>
      <c r="F130" s="271"/>
      <c r="G130" s="170">
        <v>0</v>
      </c>
      <c r="H130" s="170"/>
      <c r="I130" s="170"/>
      <c r="J130" s="170"/>
      <c r="K130" s="170"/>
      <c r="L130" s="171"/>
      <c r="M130" s="170"/>
    </row>
    <row r="131" spans="1:13" ht="15" customHeight="1" hidden="1">
      <c r="A131" s="164"/>
      <c r="B131" s="164"/>
      <c r="C131" s="172"/>
      <c r="D131" s="173"/>
      <c r="E131" s="173"/>
      <c r="F131" s="174" t="s">
        <v>80</v>
      </c>
      <c r="G131" s="175"/>
      <c r="H131" s="175"/>
      <c r="I131" s="175"/>
      <c r="J131" s="175"/>
      <c r="K131" s="175"/>
      <c r="L131" s="176"/>
      <c r="M131" s="175"/>
    </row>
    <row r="132" spans="1:13" ht="15" customHeight="1" hidden="1">
      <c r="A132" s="164"/>
      <c r="B132" s="164"/>
      <c r="C132" s="172"/>
      <c r="D132" s="173"/>
      <c r="E132" s="173"/>
      <c r="F132" s="174" t="s">
        <v>53</v>
      </c>
      <c r="G132" s="175"/>
      <c r="H132" s="175"/>
      <c r="I132" s="175"/>
      <c r="J132" s="175"/>
      <c r="K132" s="175"/>
      <c r="L132" s="176"/>
      <c r="M132" s="175"/>
    </row>
    <row r="133" spans="1:13" ht="15" customHeight="1" hidden="1">
      <c r="A133" s="164"/>
      <c r="B133" s="164"/>
      <c r="C133" s="172"/>
      <c r="D133" s="173"/>
      <c r="E133" s="173"/>
      <c r="F133" s="174" t="s">
        <v>165</v>
      </c>
      <c r="G133" s="175"/>
      <c r="H133" s="175"/>
      <c r="I133" s="175"/>
      <c r="J133" s="175"/>
      <c r="K133" s="175"/>
      <c r="L133" s="176"/>
      <c r="M133" s="175"/>
    </row>
    <row r="134" spans="1:13" ht="15" customHeight="1" hidden="1">
      <c r="A134" s="183" t="s">
        <v>125</v>
      </c>
      <c r="B134" s="183"/>
      <c r="C134" s="194" t="s">
        <v>96</v>
      </c>
      <c r="D134" s="274" t="s">
        <v>10</v>
      </c>
      <c r="E134" s="275"/>
      <c r="F134" s="276"/>
      <c r="G134" s="186">
        <v>0</v>
      </c>
      <c r="H134" s="186"/>
      <c r="I134" s="186"/>
      <c r="J134" s="186"/>
      <c r="K134" s="186"/>
      <c r="L134" s="192"/>
      <c r="M134" s="186"/>
    </row>
    <row r="135" spans="1:13" ht="15" customHeight="1" hidden="1">
      <c r="A135" s="164"/>
      <c r="B135" s="164"/>
      <c r="C135" s="172"/>
      <c r="D135" s="173"/>
      <c r="E135" s="173"/>
      <c r="F135" s="174" t="s">
        <v>80</v>
      </c>
      <c r="G135" s="175">
        <v>0</v>
      </c>
      <c r="H135" s="175"/>
      <c r="I135" s="175"/>
      <c r="J135" s="175"/>
      <c r="K135" s="175"/>
      <c r="L135" s="176"/>
      <c r="M135" s="175"/>
    </row>
    <row r="136" spans="1:13" ht="15" customHeight="1" hidden="1">
      <c r="A136" s="164"/>
      <c r="B136" s="164"/>
      <c r="C136" s="172"/>
      <c r="D136" s="173"/>
      <c r="E136" s="173"/>
      <c r="F136" s="174" t="s">
        <v>53</v>
      </c>
      <c r="G136" s="175"/>
      <c r="H136" s="175"/>
      <c r="I136" s="175"/>
      <c r="J136" s="175"/>
      <c r="K136" s="175"/>
      <c r="L136" s="176"/>
      <c r="M136" s="175"/>
    </row>
    <row r="137" spans="1:13" ht="15" customHeight="1" hidden="1">
      <c r="A137" s="164"/>
      <c r="B137" s="164"/>
      <c r="C137" s="172"/>
      <c r="D137" s="173"/>
      <c r="E137" s="173"/>
      <c r="F137" s="174" t="s">
        <v>165</v>
      </c>
      <c r="G137" s="175"/>
      <c r="H137" s="175"/>
      <c r="I137" s="175"/>
      <c r="J137" s="175"/>
      <c r="K137" s="175"/>
      <c r="L137" s="176"/>
      <c r="M137" s="175"/>
    </row>
    <row r="138" spans="1:13" ht="15" customHeight="1" hidden="1">
      <c r="A138" s="167" t="s">
        <v>145</v>
      </c>
      <c r="B138" s="167"/>
      <c r="C138" s="168">
        <v>48014</v>
      </c>
      <c r="D138" s="169"/>
      <c r="E138" s="270" t="s">
        <v>11</v>
      </c>
      <c r="F138" s="271"/>
      <c r="G138" s="170">
        <v>0</v>
      </c>
      <c r="H138" s="170"/>
      <c r="I138" s="170"/>
      <c r="J138" s="170"/>
      <c r="K138" s="170"/>
      <c r="L138" s="171"/>
      <c r="M138" s="170"/>
    </row>
    <row r="139" spans="1:13" ht="15" customHeight="1" hidden="1">
      <c r="A139" s="164"/>
      <c r="B139" s="164"/>
      <c r="C139" s="172"/>
      <c r="D139" s="173"/>
      <c r="E139" s="173"/>
      <c r="F139" s="174" t="s">
        <v>80</v>
      </c>
      <c r="G139" s="175"/>
      <c r="H139" s="175"/>
      <c r="I139" s="175"/>
      <c r="J139" s="175"/>
      <c r="K139" s="175"/>
      <c r="L139" s="176"/>
      <c r="M139" s="175"/>
    </row>
    <row r="140" spans="1:13" ht="15" customHeight="1" hidden="1">
      <c r="A140" s="164"/>
      <c r="B140" s="164"/>
      <c r="C140" s="172"/>
      <c r="D140" s="173"/>
      <c r="E140" s="173"/>
      <c r="F140" s="174" t="s">
        <v>53</v>
      </c>
      <c r="G140" s="175"/>
      <c r="H140" s="175"/>
      <c r="I140" s="175"/>
      <c r="J140" s="175"/>
      <c r="K140" s="175"/>
      <c r="L140" s="176"/>
      <c r="M140" s="175"/>
    </row>
    <row r="141" spans="1:13" ht="15" customHeight="1" hidden="1">
      <c r="A141" s="164"/>
      <c r="B141" s="164"/>
      <c r="C141" s="172"/>
      <c r="D141" s="173"/>
      <c r="E141" s="173"/>
      <c r="F141" s="174" t="s">
        <v>165</v>
      </c>
      <c r="G141" s="175"/>
      <c r="H141" s="175"/>
      <c r="I141" s="175"/>
      <c r="J141" s="175"/>
      <c r="K141" s="175"/>
      <c r="L141" s="176"/>
      <c r="M141" s="175"/>
    </row>
    <row r="142" spans="1:13" ht="15" customHeight="1" hidden="1">
      <c r="A142" s="167" t="s">
        <v>146</v>
      </c>
      <c r="B142" s="167"/>
      <c r="C142" s="168">
        <v>48054</v>
      </c>
      <c r="D142" s="169"/>
      <c r="E142" s="270" t="s">
        <v>12</v>
      </c>
      <c r="F142" s="271"/>
      <c r="G142" s="170">
        <v>0</v>
      </c>
      <c r="H142" s="170"/>
      <c r="I142" s="170"/>
      <c r="J142" s="170"/>
      <c r="K142" s="170"/>
      <c r="L142" s="171"/>
      <c r="M142" s="170"/>
    </row>
    <row r="143" spans="1:13" ht="15" customHeight="1" hidden="1">
      <c r="A143" s="164"/>
      <c r="B143" s="164"/>
      <c r="C143" s="172"/>
      <c r="D143" s="173"/>
      <c r="E143" s="173"/>
      <c r="F143" s="174" t="s">
        <v>80</v>
      </c>
      <c r="G143" s="175"/>
      <c r="H143" s="175"/>
      <c r="I143" s="175"/>
      <c r="J143" s="175"/>
      <c r="K143" s="175"/>
      <c r="L143" s="176"/>
      <c r="M143" s="175"/>
    </row>
    <row r="144" spans="1:13" ht="15" customHeight="1" hidden="1">
      <c r="A144" s="164"/>
      <c r="B144" s="164"/>
      <c r="C144" s="172"/>
      <c r="D144" s="173"/>
      <c r="E144" s="173"/>
      <c r="F144" s="174" t="s">
        <v>53</v>
      </c>
      <c r="G144" s="175"/>
      <c r="H144" s="175"/>
      <c r="I144" s="175"/>
      <c r="J144" s="175"/>
      <c r="K144" s="175"/>
      <c r="L144" s="176"/>
      <c r="M144" s="175"/>
    </row>
    <row r="145" spans="1:13" ht="15" customHeight="1" hidden="1">
      <c r="A145" s="164"/>
      <c r="B145" s="164"/>
      <c r="C145" s="172"/>
      <c r="D145" s="173"/>
      <c r="E145" s="173"/>
      <c r="F145" s="174" t="s">
        <v>165</v>
      </c>
      <c r="G145" s="175"/>
      <c r="H145" s="175"/>
      <c r="I145" s="175"/>
      <c r="J145" s="175"/>
      <c r="K145" s="175"/>
      <c r="L145" s="176"/>
      <c r="M145" s="175"/>
    </row>
    <row r="146" spans="1:13" ht="15" customHeight="1" hidden="1">
      <c r="A146" s="167" t="s">
        <v>147</v>
      </c>
      <c r="B146" s="167"/>
      <c r="C146" s="168">
        <v>48094</v>
      </c>
      <c r="D146" s="169"/>
      <c r="E146" s="270" t="s">
        <v>13</v>
      </c>
      <c r="F146" s="271"/>
      <c r="G146" s="170">
        <v>0</v>
      </c>
      <c r="H146" s="170"/>
      <c r="I146" s="170"/>
      <c r="J146" s="170"/>
      <c r="K146" s="170"/>
      <c r="L146" s="171"/>
      <c r="M146" s="170"/>
    </row>
    <row r="147" spans="1:13" ht="15" customHeight="1" hidden="1">
      <c r="A147" s="164"/>
      <c r="B147" s="164"/>
      <c r="C147" s="172"/>
      <c r="D147" s="173"/>
      <c r="E147" s="173"/>
      <c r="F147" s="174" t="s">
        <v>80</v>
      </c>
      <c r="G147" s="175"/>
      <c r="H147" s="175"/>
      <c r="I147" s="175"/>
      <c r="J147" s="175"/>
      <c r="K147" s="175"/>
      <c r="L147" s="176"/>
      <c r="M147" s="175"/>
    </row>
    <row r="148" spans="1:13" ht="15" customHeight="1" hidden="1">
      <c r="A148" s="164"/>
      <c r="B148" s="164"/>
      <c r="C148" s="172"/>
      <c r="D148" s="173"/>
      <c r="E148" s="173"/>
      <c r="F148" s="174" t="s">
        <v>53</v>
      </c>
      <c r="G148" s="175"/>
      <c r="H148" s="175"/>
      <c r="I148" s="175"/>
      <c r="J148" s="175"/>
      <c r="K148" s="175"/>
      <c r="L148" s="176"/>
      <c r="M148" s="175"/>
    </row>
    <row r="149" spans="1:13" ht="15" customHeight="1">
      <c r="A149" s="183" t="s">
        <v>221</v>
      </c>
      <c r="B149" s="184"/>
      <c r="C149" s="185">
        <v>197</v>
      </c>
      <c r="D149" s="274" t="s">
        <v>5</v>
      </c>
      <c r="E149" s="275"/>
      <c r="F149" s="276"/>
      <c r="G149" s="186">
        <f>G154</f>
        <v>2</v>
      </c>
      <c r="H149" s="186">
        <f>H150+H152</f>
        <v>11875</v>
      </c>
      <c r="I149" s="186">
        <f>I150+I152</f>
        <v>0</v>
      </c>
      <c r="J149" s="186">
        <f>J150+J152</f>
        <v>0</v>
      </c>
      <c r="K149" s="186">
        <f>K150+K152</f>
        <v>0</v>
      </c>
      <c r="L149" s="186">
        <f>L150+L152</f>
        <v>0</v>
      </c>
      <c r="M149" s="186">
        <f>SUM(H149:L149)</f>
        <v>11875</v>
      </c>
    </row>
    <row r="150" spans="1:13" ht="15" customHeight="1">
      <c r="A150" s="164"/>
      <c r="B150" s="164"/>
      <c r="C150" s="172"/>
      <c r="D150" s="173"/>
      <c r="E150" s="173"/>
      <c r="F150" s="174" t="s">
        <v>80</v>
      </c>
      <c r="G150" s="175">
        <v>2</v>
      </c>
      <c r="H150" s="175">
        <f>H155</f>
        <v>11875</v>
      </c>
      <c r="I150" s="175"/>
      <c r="J150" s="175"/>
      <c r="K150" s="175"/>
      <c r="L150" s="176"/>
      <c r="M150" s="187">
        <f>SUM(H150:L150)</f>
        <v>11875</v>
      </c>
    </row>
    <row r="151" spans="1:13" ht="15" customHeight="1" hidden="1">
      <c r="A151" s="164"/>
      <c r="B151" s="164"/>
      <c r="C151" s="172"/>
      <c r="D151" s="173"/>
      <c r="E151" s="173"/>
      <c r="F151" s="174" t="s">
        <v>53</v>
      </c>
      <c r="G151" s="175"/>
      <c r="H151" s="175"/>
      <c r="I151" s="175"/>
      <c r="J151" s="175"/>
      <c r="K151" s="175"/>
      <c r="L151" s="176"/>
      <c r="M151" s="175"/>
    </row>
    <row r="152" spans="1:13" ht="15" customHeight="1">
      <c r="A152" s="164"/>
      <c r="B152" s="164"/>
      <c r="C152" s="195"/>
      <c r="D152" s="173"/>
      <c r="E152" s="173"/>
      <c r="F152" s="174" t="s">
        <v>53</v>
      </c>
      <c r="G152" s="175"/>
      <c r="H152" s="175"/>
      <c r="I152" s="175"/>
      <c r="J152" s="175"/>
      <c r="K152" s="175"/>
      <c r="L152" s="176"/>
      <c r="M152" s="175"/>
    </row>
    <row r="153" spans="1:13" ht="15" customHeight="1">
      <c r="A153" s="164"/>
      <c r="B153" s="164"/>
      <c r="C153" s="195"/>
      <c r="D153" s="173"/>
      <c r="E153" s="173"/>
      <c r="F153" s="174" t="s">
        <v>165</v>
      </c>
      <c r="G153" s="175"/>
      <c r="H153" s="175"/>
      <c r="I153" s="175"/>
      <c r="J153" s="175"/>
      <c r="K153" s="175"/>
      <c r="L153" s="176"/>
      <c r="M153" s="175"/>
    </row>
    <row r="154" spans="1:13" ht="15" customHeight="1">
      <c r="A154" s="193" t="s">
        <v>223</v>
      </c>
      <c r="B154" s="167"/>
      <c r="C154" s="168">
        <v>19770</v>
      </c>
      <c r="D154" s="169"/>
      <c r="E154" s="270" t="s">
        <v>214</v>
      </c>
      <c r="F154" s="271"/>
      <c r="G154" s="170">
        <f>G155</f>
        <v>2</v>
      </c>
      <c r="H154" s="170">
        <f>SUM(H155:H157)</f>
        <v>11875</v>
      </c>
      <c r="I154" s="170">
        <f>SUM(I155:I157)</f>
        <v>0</v>
      </c>
      <c r="J154" s="170"/>
      <c r="K154" s="170"/>
      <c r="L154" s="170">
        <f>SUM(L155:L157)</f>
        <v>0</v>
      </c>
      <c r="M154" s="170">
        <f>SUM(H154:L154)</f>
        <v>11875</v>
      </c>
    </row>
    <row r="155" spans="1:13" ht="15" customHeight="1">
      <c r="A155" s="164"/>
      <c r="B155" s="164"/>
      <c r="C155" s="195"/>
      <c r="D155" s="196"/>
      <c r="E155" s="173"/>
      <c r="F155" s="174" t="s">
        <v>80</v>
      </c>
      <c r="G155" s="175">
        <v>2</v>
      </c>
      <c r="H155" s="175">
        <v>11875</v>
      </c>
      <c r="I155" s="175"/>
      <c r="J155" s="175"/>
      <c r="K155" s="175"/>
      <c r="L155" s="176"/>
      <c r="M155" s="187">
        <f>SUM(H155:L155)</f>
        <v>11875</v>
      </c>
    </row>
    <row r="156" spans="1:13" ht="15" customHeight="1">
      <c r="A156" s="164"/>
      <c r="B156" s="164"/>
      <c r="C156" s="195"/>
      <c r="D156" s="196"/>
      <c r="E156" s="173"/>
      <c r="F156" s="174" t="s">
        <v>53</v>
      </c>
      <c r="G156" s="175"/>
      <c r="H156" s="175"/>
      <c r="I156" s="175"/>
      <c r="J156" s="175"/>
      <c r="K156" s="175"/>
      <c r="L156" s="176"/>
      <c r="M156" s="175"/>
    </row>
    <row r="157" spans="1:13" ht="15" customHeight="1">
      <c r="A157" s="164"/>
      <c r="B157" s="164"/>
      <c r="C157" s="195"/>
      <c r="D157" s="196"/>
      <c r="E157" s="173"/>
      <c r="F157" s="174" t="s">
        <v>165</v>
      </c>
      <c r="G157" s="175"/>
      <c r="H157" s="175"/>
      <c r="I157" s="175"/>
      <c r="J157" s="175"/>
      <c r="K157" s="175"/>
      <c r="L157" s="176"/>
      <c r="M157" s="175"/>
    </row>
    <row r="158" spans="1:15" ht="15" customHeight="1">
      <c r="A158" s="183" t="s">
        <v>222</v>
      </c>
      <c r="B158" s="184"/>
      <c r="C158" s="185">
        <v>650</v>
      </c>
      <c r="D158" s="274" t="s">
        <v>14</v>
      </c>
      <c r="E158" s="275"/>
      <c r="F158" s="276"/>
      <c r="G158" s="186">
        <f>G162</f>
        <v>5</v>
      </c>
      <c r="H158" s="186">
        <f>H162</f>
        <v>22322.08</v>
      </c>
      <c r="I158" s="186">
        <f>I162</f>
        <v>0</v>
      </c>
      <c r="J158" s="186">
        <f>J162</f>
        <v>0</v>
      </c>
      <c r="K158" s="186">
        <f>K162</f>
        <v>0</v>
      </c>
      <c r="L158" s="186">
        <f>L159+L160</f>
        <v>1250</v>
      </c>
      <c r="M158" s="186">
        <f>SUM(H158:L158)</f>
        <v>23572.08</v>
      </c>
      <c r="O158" s="191"/>
    </row>
    <row r="159" spans="1:18" ht="15" customHeight="1">
      <c r="A159" s="164"/>
      <c r="B159" s="164"/>
      <c r="C159" s="172"/>
      <c r="D159" s="173"/>
      <c r="E159" s="173"/>
      <c r="F159" s="174" t="s">
        <v>80</v>
      </c>
      <c r="G159" s="175">
        <v>5</v>
      </c>
      <c r="H159" s="175">
        <f>H163</f>
        <v>22322.08</v>
      </c>
      <c r="I159" s="175">
        <f>I163</f>
        <v>0</v>
      </c>
      <c r="J159" s="175">
        <f>J163</f>
        <v>0</v>
      </c>
      <c r="K159" s="175">
        <f>K163</f>
        <v>0</v>
      </c>
      <c r="L159" s="175">
        <f>L163</f>
        <v>1250</v>
      </c>
      <c r="M159" s="187">
        <f>SUM(H159:L159)</f>
        <v>23572.08</v>
      </c>
      <c r="O159" s="197"/>
      <c r="P159" s="197"/>
      <c r="Q159" s="198"/>
      <c r="R159" s="198"/>
    </row>
    <row r="160" spans="1:18" ht="15" customHeight="1">
      <c r="A160" s="164"/>
      <c r="B160" s="164"/>
      <c r="C160" s="172"/>
      <c r="D160" s="173"/>
      <c r="E160" s="173"/>
      <c r="F160" s="174" t="s">
        <v>53</v>
      </c>
      <c r="G160" s="175"/>
      <c r="H160" s="175"/>
      <c r="I160" s="175"/>
      <c r="J160" s="175"/>
      <c r="K160" s="175"/>
      <c r="L160" s="176">
        <f>L164</f>
        <v>0</v>
      </c>
      <c r="M160" s="187">
        <f>SUM(H160:L160)</f>
        <v>0</v>
      </c>
      <c r="O160" s="197"/>
      <c r="P160" s="198"/>
      <c r="Q160" s="198"/>
      <c r="R160" s="198"/>
    </row>
    <row r="161" spans="1:18" ht="15" customHeight="1">
      <c r="A161" s="164"/>
      <c r="B161" s="164"/>
      <c r="C161" s="172"/>
      <c r="D161" s="173"/>
      <c r="E161" s="173"/>
      <c r="F161" s="174" t="s">
        <v>165</v>
      </c>
      <c r="G161" s="175"/>
      <c r="H161" s="175"/>
      <c r="I161" s="175"/>
      <c r="J161" s="175"/>
      <c r="K161" s="175"/>
      <c r="L161" s="176"/>
      <c r="M161" s="175"/>
      <c r="O161" s="197"/>
      <c r="P161" s="198"/>
      <c r="Q161" s="198"/>
      <c r="R161" s="198"/>
    </row>
    <row r="162" spans="1:18" ht="15" customHeight="1">
      <c r="A162" s="193" t="s">
        <v>148</v>
      </c>
      <c r="B162" s="167"/>
      <c r="C162" s="168">
        <v>65070</v>
      </c>
      <c r="D162" s="169"/>
      <c r="E162" s="270" t="s">
        <v>15</v>
      </c>
      <c r="F162" s="271"/>
      <c r="G162" s="170">
        <f>G163</f>
        <v>5</v>
      </c>
      <c r="H162" s="170">
        <f>SUM(H163:H165)</f>
        <v>22322.08</v>
      </c>
      <c r="I162" s="170">
        <f>SUM(I163:I165)</f>
        <v>0</v>
      </c>
      <c r="J162" s="170">
        <f>SUM(J163:J165)</f>
        <v>0</v>
      </c>
      <c r="K162" s="170">
        <f>SUM(K163:K165)</f>
        <v>0</v>
      </c>
      <c r="L162" s="170">
        <f>SUM(L163:L165)</f>
        <v>1250</v>
      </c>
      <c r="M162" s="170">
        <f>SUM(H162:L162)</f>
        <v>23572.08</v>
      </c>
      <c r="O162" s="197"/>
      <c r="P162" s="198"/>
      <c r="Q162" s="198"/>
      <c r="R162" s="198"/>
    </row>
    <row r="163" spans="1:18" ht="15" customHeight="1">
      <c r="A163" s="164"/>
      <c r="B163" s="164"/>
      <c r="C163" s="172"/>
      <c r="D163" s="173"/>
      <c r="E163" s="173"/>
      <c r="F163" s="174" t="s">
        <v>80</v>
      </c>
      <c r="G163" s="175">
        <v>5</v>
      </c>
      <c r="H163" s="175">
        <v>22322.08</v>
      </c>
      <c r="I163" s="175">
        <v>0</v>
      </c>
      <c r="J163" s="175"/>
      <c r="K163" s="175"/>
      <c r="L163" s="176">
        <v>1250</v>
      </c>
      <c r="M163" s="187">
        <f>SUM(H163:L163)</f>
        <v>23572.08</v>
      </c>
      <c r="O163" s="197"/>
      <c r="P163" s="198"/>
      <c r="Q163" s="198"/>
      <c r="R163" s="198"/>
    </row>
    <row r="164" spans="1:18" ht="15" customHeight="1">
      <c r="A164" s="164"/>
      <c r="B164" s="164"/>
      <c r="C164" s="172"/>
      <c r="D164" s="173"/>
      <c r="E164" s="173"/>
      <c r="F164" s="174" t="s">
        <v>53</v>
      </c>
      <c r="G164" s="175"/>
      <c r="H164" s="175"/>
      <c r="I164" s="175"/>
      <c r="J164" s="175"/>
      <c r="K164" s="175"/>
      <c r="L164" s="176">
        <v>0</v>
      </c>
      <c r="M164" s="187">
        <f>SUM(H164:L164)</f>
        <v>0</v>
      </c>
      <c r="O164" s="198"/>
      <c r="P164" s="198"/>
      <c r="Q164" s="198"/>
      <c r="R164" s="198"/>
    </row>
    <row r="165" spans="1:18" ht="15" customHeight="1">
      <c r="A165" s="164"/>
      <c r="B165" s="164"/>
      <c r="C165" s="172"/>
      <c r="D165" s="173"/>
      <c r="E165" s="173"/>
      <c r="F165" s="174" t="s">
        <v>165</v>
      </c>
      <c r="G165" s="175"/>
      <c r="H165" s="175"/>
      <c r="I165" s="175"/>
      <c r="J165" s="175"/>
      <c r="K165" s="175"/>
      <c r="L165" s="176"/>
      <c r="M165" s="175"/>
      <c r="O165" s="198"/>
      <c r="P165" s="198"/>
      <c r="Q165" s="198"/>
      <c r="R165" s="198"/>
    </row>
    <row r="166" spans="1:18" ht="15" customHeight="1" hidden="1">
      <c r="A166" s="167" t="s">
        <v>149</v>
      </c>
      <c r="B166" s="167"/>
      <c r="C166" s="168">
        <v>65270</v>
      </c>
      <c r="D166" s="169"/>
      <c r="E166" s="270" t="s">
        <v>16</v>
      </c>
      <c r="F166" s="271"/>
      <c r="G166" s="170">
        <v>0</v>
      </c>
      <c r="H166" s="170"/>
      <c r="I166" s="170"/>
      <c r="J166" s="170"/>
      <c r="K166" s="170"/>
      <c r="L166" s="171"/>
      <c r="M166" s="170"/>
      <c r="O166" s="198"/>
      <c r="P166" s="198"/>
      <c r="Q166" s="198"/>
      <c r="R166" s="198"/>
    </row>
    <row r="167" spans="1:18" ht="15" customHeight="1" hidden="1">
      <c r="A167" s="164"/>
      <c r="B167" s="164"/>
      <c r="C167" s="172"/>
      <c r="D167" s="173"/>
      <c r="E167" s="173"/>
      <c r="F167" s="174" t="s">
        <v>80</v>
      </c>
      <c r="G167" s="175"/>
      <c r="H167" s="175"/>
      <c r="I167" s="175"/>
      <c r="J167" s="175"/>
      <c r="K167" s="175"/>
      <c r="L167" s="176"/>
      <c r="M167" s="175"/>
      <c r="O167" s="198"/>
      <c r="P167" s="198"/>
      <c r="Q167" s="198"/>
      <c r="R167" s="198"/>
    </row>
    <row r="168" spans="1:18" ht="15" customHeight="1" hidden="1">
      <c r="A168" s="164"/>
      <c r="B168" s="164"/>
      <c r="C168" s="172"/>
      <c r="D168" s="173"/>
      <c r="E168" s="173"/>
      <c r="F168" s="174" t="s">
        <v>53</v>
      </c>
      <c r="G168" s="175"/>
      <c r="H168" s="175"/>
      <c r="I168" s="175"/>
      <c r="J168" s="175"/>
      <c r="K168" s="175"/>
      <c r="L168" s="176"/>
      <c r="M168" s="175"/>
      <c r="O168" s="198"/>
      <c r="P168" s="198"/>
      <c r="Q168" s="198"/>
      <c r="R168" s="198"/>
    </row>
    <row r="169" spans="1:18" ht="15" customHeight="1" hidden="1">
      <c r="A169" s="164"/>
      <c r="B169" s="164"/>
      <c r="C169" s="172"/>
      <c r="D169" s="173"/>
      <c r="E169" s="173"/>
      <c r="F169" s="174" t="s">
        <v>165</v>
      </c>
      <c r="G169" s="175"/>
      <c r="H169" s="175"/>
      <c r="I169" s="175"/>
      <c r="J169" s="175"/>
      <c r="K169" s="175"/>
      <c r="L169" s="176"/>
      <c r="M169" s="175"/>
      <c r="O169" s="198"/>
      <c r="P169" s="198"/>
      <c r="Q169" s="198"/>
      <c r="R169" s="198"/>
    </row>
    <row r="170" spans="1:18" ht="15" customHeight="1" hidden="1">
      <c r="A170" s="167" t="s">
        <v>150</v>
      </c>
      <c r="B170" s="167"/>
      <c r="C170" s="168">
        <v>65470</v>
      </c>
      <c r="D170" s="169"/>
      <c r="E170" s="270" t="s">
        <v>83</v>
      </c>
      <c r="F170" s="271"/>
      <c r="G170" s="170">
        <v>0</v>
      </c>
      <c r="H170" s="170"/>
      <c r="I170" s="170"/>
      <c r="J170" s="170"/>
      <c r="K170" s="170"/>
      <c r="L170" s="171"/>
      <c r="M170" s="170"/>
      <c r="O170" s="198"/>
      <c r="P170" s="198"/>
      <c r="Q170" s="198"/>
      <c r="R170" s="198"/>
    </row>
    <row r="171" spans="1:18" ht="15" customHeight="1" hidden="1">
      <c r="A171" s="164"/>
      <c r="B171" s="164"/>
      <c r="C171" s="172"/>
      <c r="D171" s="173"/>
      <c r="E171" s="173"/>
      <c r="F171" s="174" t="s">
        <v>80</v>
      </c>
      <c r="G171" s="175"/>
      <c r="H171" s="175"/>
      <c r="I171" s="175"/>
      <c r="J171" s="175"/>
      <c r="K171" s="175"/>
      <c r="L171" s="176"/>
      <c r="M171" s="175"/>
      <c r="O171" s="198"/>
      <c r="P171" s="198"/>
      <c r="Q171" s="198"/>
      <c r="R171" s="198"/>
    </row>
    <row r="172" spans="1:18" ht="15" customHeight="1" hidden="1">
      <c r="A172" s="164"/>
      <c r="B172" s="164"/>
      <c r="C172" s="172"/>
      <c r="D172" s="173"/>
      <c r="E172" s="173"/>
      <c r="F172" s="174" t="s">
        <v>53</v>
      </c>
      <c r="G172" s="175"/>
      <c r="H172" s="175"/>
      <c r="I172" s="175"/>
      <c r="J172" s="175"/>
      <c r="K172" s="175"/>
      <c r="L172" s="176"/>
      <c r="M172" s="175"/>
      <c r="O172" s="198"/>
      <c r="P172" s="198"/>
      <c r="Q172" s="198"/>
      <c r="R172" s="198"/>
    </row>
    <row r="173" spans="1:18" ht="15" customHeight="1" hidden="1">
      <c r="A173" s="164"/>
      <c r="B173" s="164"/>
      <c r="C173" s="172"/>
      <c r="D173" s="173"/>
      <c r="E173" s="173"/>
      <c r="F173" s="174" t="s">
        <v>165</v>
      </c>
      <c r="G173" s="175"/>
      <c r="H173" s="175"/>
      <c r="I173" s="175"/>
      <c r="J173" s="175"/>
      <c r="K173" s="175"/>
      <c r="L173" s="176"/>
      <c r="M173" s="175"/>
      <c r="O173" s="198"/>
      <c r="P173" s="198"/>
      <c r="Q173" s="198"/>
      <c r="R173" s="198"/>
    </row>
    <row r="174" spans="1:18" ht="15" customHeight="1" hidden="1">
      <c r="A174" s="184">
        <v>1.14</v>
      </c>
      <c r="B174" s="184"/>
      <c r="C174" s="185">
        <v>660</v>
      </c>
      <c r="D174" s="274" t="s">
        <v>17</v>
      </c>
      <c r="E174" s="275"/>
      <c r="F174" s="276"/>
      <c r="G174" s="186">
        <v>0</v>
      </c>
      <c r="H174" s="186"/>
      <c r="I174" s="186"/>
      <c r="J174" s="186"/>
      <c r="K174" s="186"/>
      <c r="L174" s="192"/>
      <c r="M174" s="186"/>
      <c r="O174" s="198"/>
      <c r="P174" s="198"/>
      <c r="Q174" s="198"/>
      <c r="R174" s="198"/>
    </row>
    <row r="175" spans="1:18" ht="15" customHeight="1" hidden="1">
      <c r="A175" s="164"/>
      <c r="B175" s="164"/>
      <c r="C175" s="172"/>
      <c r="D175" s="173"/>
      <c r="E175" s="173"/>
      <c r="F175" s="174" t="s">
        <v>80</v>
      </c>
      <c r="G175" s="175">
        <v>0</v>
      </c>
      <c r="H175" s="175"/>
      <c r="I175" s="175"/>
      <c r="J175" s="175"/>
      <c r="K175" s="175"/>
      <c r="L175" s="176"/>
      <c r="M175" s="175"/>
      <c r="O175" s="198"/>
      <c r="P175" s="198"/>
      <c r="Q175" s="198"/>
      <c r="R175" s="198"/>
    </row>
    <row r="176" spans="1:18" ht="15" customHeight="1" hidden="1">
      <c r="A176" s="164"/>
      <c r="B176" s="164"/>
      <c r="C176" s="172"/>
      <c r="D176" s="173"/>
      <c r="E176" s="173"/>
      <c r="F176" s="174" t="s">
        <v>53</v>
      </c>
      <c r="G176" s="175"/>
      <c r="H176" s="175"/>
      <c r="I176" s="175"/>
      <c r="J176" s="175"/>
      <c r="K176" s="175"/>
      <c r="L176" s="176"/>
      <c r="M176" s="175"/>
      <c r="O176" s="198"/>
      <c r="P176" s="198"/>
      <c r="Q176" s="198"/>
      <c r="R176" s="198"/>
    </row>
    <row r="177" spans="1:18" ht="15" customHeight="1" hidden="1">
      <c r="A177" s="164"/>
      <c r="B177" s="164"/>
      <c r="C177" s="172"/>
      <c r="D177" s="173"/>
      <c r="E177" s="173"/>
      <c r="F177" s="174" t="s">
        <v>165</v>
      </c>
      <c r="G177" s="175"/>
      <c r="H177" s="175"/>
      <c r="I177" s="175"/>
      <c r="J177" s="175"/>
      <c r="K177" s="175"/>
      <c r="L177" s="176"/>
      <c r="M177" s="175"/>
      <c r="O177" s="198"/>
      <c r="P177" s="198"/>
      <c r="Q177" s="198"/>
      <c r="R177" s="198"/>
    </row>
    <row r="178" spans="1:18" ht="15" customHeight="1" hidden="1">
      <c r="A178" s="167" t="s">
        <v>151</v>
      </c>
      <c r="B178" s="167"/>
      <c r="C178" s="168">
        <v>66375</v>
      </c>
      <c r="D178" s="169"/>
      <c r="E178" s="270" t="s">
        <v>18</v>
      </c>
      <c r="F178" s="271"/>
      <c r="G178" s="170">
        <v>0</v>
      </c>
      <c r="H178" s="170"/>
      <c r="I178" s="170"/>
      <c r="J178" s="170"/>
      <c r="K178" s="170"/>
      <c r="L178" s="171"/>
      <c r="M178" s="170"/>
      <c r="O178" s="198"/>
      <c r="P178" s="198"/>
      <c r="Q178" s="198"/>
      <c r="R178" s="198"/>
    </row>
    <row r="179" spans="1:18" ht="15" customHeight="1" hidden="1">
      <c r="A179" s="164"/>
      <c r="B179" s="164"/>
      <c r="C179" s="172"/>
      <c r="D179" s="173"/>
      <c r="E179" s="173"/>
      <c r="F179" s="174" t="s">
        <v>80</v>
      </c>
      <c r="G179" s="175"/>
      <c r="H179" s="175"/>
      <c r="I179" s="175"/>
      <c r="J179" s="175"/>
      <c r="K179" s="175"/>
      <c r="L179" s="176"/>
      <c r="M179" s="175"/>
      <c r="O179" s="198"/>
      <c r="P179" s="198"/>
      <c r="Q179" s="198"/>
      <c r="R179" s="198"/>
    </row>
    <row r="180" spans="1:18" ht="15" customHeight="1" hidden="1">
      <c r="A180" s="164"/>
      <c r="B180" s="164"/>
      <c r="C180" s="172"/>
      <c r="D180" s="173"/>
      <c r="E180" s="173"/>
      <c r="F180" s="174" t="s">
        <v>53</v>
      </c>
      <c r="G180" s="175"/>
      <c r="H180" s="175"/>
      <c r="I180" s="175"/>
      <c r="J180" s="175"/>
      <c r="K180" s="175"/>
      <c r="L180" s="176"/>
      <c r="M180" s="175"/>
      <c r="O180" s="198"/>
      <c r="P180" s="198"/>
      <c r="Q180" s="198"/>
      <c r="R180" s="198"/>
    </row>
    <row r="181" spans="1:18" ht="15" customHeight="1" hidden="1">
      <c r="A181" s="164"/>
      <c r="B181" s="164"/>
      <c r="C181" s="172"/>
      <c r="D181" s="173"/>
      <c r="E181" s="173"/>
      <c r="F181" s="174" t="s">
        <v>165</v>
      </c>
      <c r="G181" s="175"/>
      <c r="H181" s="175"/>
      <c r="I181" s="175"/>
      <c r="J181" s="175"/>
      <c r="K181" s="175"/>
      <c r="L181" s="176"/>
      <c r="M181" s="175"/>
      <c r="O181" s="198"/>
      <c r="P181" s="198"/>
      <c r="Q181" s="198"/>
      <c r="R181" s="198"/>
    </row>
    <row r="182" spans="1:18" ht="15" customHeight="1" hidden="1">
      <c r="A182" s="167" t="s">
        <v>152</v>
      </c>
      <c r="B182" s="167"/>
      <c r="C182" s="168">
        <v>66575</v>
      </c>
      <c r="D182" s="169"/>
      <c r="E182" s="270" t="s">
        <v>19</v>
      </c>
      <c r="F182" s="271"/>
      <c r="G182" s="170">
        <v>0</v>
      </c>
      <c r="H182" s="170"/>
      <c r="I182" s="170"/>
      <c r="J182" s="170"/>
      <c r="K182" s="170"/>
      <c r="L182" s="171"/>
      <c r="M182" s="170"/>
      <c r="O182" s="198"/>
      <c r="P182" s="198"/>
      <c r="Q182" s="198"/>
      <c r="R182" s="198"/>
    </row>
    <row r="183" spans="1:18" ht="15" customHeight="1" hidden="1">
      <c r="A183" s="164"/>
      <c r="B183" s="164"/>
      <c r="C183" s="172"/>
      <c r="D183" s="173"/>
      <c r="E183" s="173"/>
      <c r="F183" s="174" t="s">
        <v>80</v>
      </c>
      <c r="G183" s="175"/>
      <c r="H183" s="175"/>
      <c r="I183" s="175"/>
      <c r="J183" s="175"/>
      <c r="K183" s="175"/>
      <c r="L183" s="176"/>
      <c r="M183" s="175"/>
      <c r="O183" s="198"/>
      <c r="P183" s="198"/>
      <c r="Q183" s="198"/>
      <c r="R183" s="198"/>
    </row>
    <row r="184" spans="1:18" ht="15" customHeight="1" hidden="1">
      <c r="A184" s="164"/>
      <c r="B184" s="164"/>
      <c r="C184" s="172"/>
      <c r="D184" s="173"/>
      <c r="E184" s="173"/>
      <c r="F184" s="174" t="s">
        <v>53</v>
      </c>
      <c r="G184" s="175"/>
      <c r="H184" s="175"/>
      <c r="I184" s="175"/>
      <c r="J184" s="175"/>
      <c r="K184" s="175"/>
      <c r="L184" s="176"/>
      <c r="M184" s="175"/>
      <c r="O184" s="198"/>
      <c r="P184" s="198"/>
      <c r="Q184" s="198"/>
      <c r="R184" s="198"/>
    </row>
    <row r="185" spans="1:18" ht="15" customHeight="1" hidden="1">
      <c r="A185" s="164"/>
      <c r="B185" s="164"/>
      <c r="C185" s="172"/>
      <c r="D185" s="173"/>
      <c r="E185" s="173"/>
      <c r="F185" s="174" t="s">
        <v>165</v>
      </c>
      <c r="G185" s="175"/>
      <c r="H185" s="175"/>
      <c r="I185" s="175"/>
      <c r="J185" s="175"/>
      <c r="K185" s="175"/>
      <c r="L185" s="176"/>
      <c r="M185" s="175"/>
      <c r="O185" s="198"/>
      <c r="P185" s="198"/>
      <c r="Q185" s="198"/>
      <c r="R185" s="198"/>
    </row>
    <row r="186" spans="1:18" ht="15" customHeight="1">
      <c r="A186" s="184">
        <v>1.15</v>
      </c>
      <c r="B186" s="184"/>
      <c r="C186" s="185">
        <v>730</v>
      </c>
      <c r="D186" s="274" t="s">
        <v>176</v>
      </c>
      <c r="E186" s="275"/>
      <c r="F186" s="276"/>
      <c r="G186" s="186">
        <f aca="true" t="shared" si="3" ref="G186:L186">G194+G202+G190</f>
        <v>21</v>
      </c>
      <c r="H186" s="186">
        <f>H187+H188</f>
        <v>104921.794</v>
      </c>
      <c r="I186" s="186">
        <f>I187</f>
        <v>14695</v>
      </c>
      <c r="J186" s="186">
        <f t="shared" si="3"/>
        <v>2300</v>
      </c>
      <c r="K186" s="186">
        <f t="shared" si="3"/>
        <v>0</v>
      </c>
      <c r="L186" s="186">
        <f t="shared" si="3"/>
        <v>17211</v>
      </c>
      <c r="M186" s="186">
        <f>SUM(H186:L186)</f>
        <v>139127.794</v>
      </c>
      <c r="O186" s="197"/>
      <c r="P186" s="198"/>
      <c r="Q186" s="198"/>
      <c r="R186" s="198"/>
    </row>
    <row r="187" spans="1:18" ht="15" customHeight="1">
      <c r="A187" s="164"/>
      <c r="B187" s="164"/>
      <c r="C187" s="172"/>
      <c r="D187" s="173"/>
      <c r="E187" s="173"/>
      <c r="F187" s="174" t="s">
        <v>80</v>
      </c>
      <c r="G187" s="175">
        <f>G191+G195+G203</f>
        <v>21</v>
      </c>
      <c r="H187" s="175">
        <f>H191+H195+H203</f>
        <v>104921.794</v>
      </c>
      <c r="I187" s="175">
        <f>I191+I195+I203</f>
        <v>14695</v>
      </c>
      <c r="J187" s="175">
        <f>J195+J203+J207</f>
        <v>2300</v>
      </c>
      <c r="K187" s="175">
        <f>K195+K203+K207</f>
        <v>0</v>
      </c>
      <c r="L187" s="175">
        <f>L191+L195+L199+L203</f>
        <v>7211</v>
      </c>
      <c r="M187" s="187">
        <f>SUM(H187:L187)</f>
        <v>129127.794</v>
      </c>
      <c r="O187" s="197"/>
      <c r="P187" s="198"/>
      <c r="Q187" s="198"/>
      <c r="R187" s="198"/>
    </row>
    <row r="188" spans="1:18" ht="15" customHeight="1">
      <c r="A188" s="164"/>
      <c r="B188" s="164"/>
      <c r="C188" s="172"/>
      <c r="D188" s="173"/>
      <c r="E188" s="173"/>
      <c r="F188" s="174" t="s">
        <v>53</v>
      </c>
      <c r="G188" s="175">
        <f>G192+G196+G204</f>
        <v>0</v>
      </c>
      <c r="H188" s="175">
        <f>H192+H196+H200+H204</f>
        <v>0</v>
      </c>
      <c r="I188" s="175">
        <f>I196</f>
        <v>0</v>
      </c>
      <c r="J188" s="175"/>
      <c r="K188" s="175"/>
      <c r="L188" s="176">
        <f>L196+L204</f>
        <v>10000</v>
      </c>
      <c r="M188" s="187">
        <f>SUM(H188:L188)</f>
        <v>10000</v>
      </c>
      <c r="O188" s="199"/>
      <c r="P188" s="200"/>
      <c r="Q188" s="198"/>
      <c r="R188" s="198"/>
    </row>
    <row r="189" spans="1:18" ht="15.75">
      <c r="A189" s="164"/>
      <c r="B189" s="164"/>
      <c r="C189" s="172"/>
      <c r="D189" s="173"/>
      <c r="E189" s="173"/>
      <c r="F189" s="174" t="s">
        <v>165</v>
      </c>
      <c r="G189" s="175"/>
      <c r="H189" s="175">
        <f>H197</f>
        <v>0</v>
      </c>
      <c r="I189" s="175"/>
      <c r="J189" s="175"/>
      <c r="K189" s="175"/>
      <c r="L189" s="176"/>
      <c r="M189" s="175"/>
      <c r="O189" s="197"/>
      <c r="P189" s="198"/>
      <c r="Q189" s="198"/>
      <c r="R189" s="198"/>
    </row>
    <row r="190" spans="1:18" ht="15.75">
      <c r="A190" s="167" t="s">
        <v>153</v>
      </c>
      <c r="B190" s="167"/>
      <c r="C190" s="168">
        <v>73023</v>
      </c>
      <c r="D190" s="169"/>
      <c r="E190" s="272" t="s">
        <v>177</v>
      </c>
      <c r="F190" s="273"/>
      <c r="G190" s="170">
        <f aca="true" t="shared" si="4" ref="G190:L190">G191</f>
        <v>2</v>
      </c>
      <c r="H190" s="170">
        <f t="shared" si="4"/>
        <v>11153.604</v>
      </c>
      <c r="I190" s="170">
        <f t="shared" si="4"/>
        <v>0</v>
      </c>
      <c r="J190" s="201">
        <f t="shared" si="4"/>
        <v>0</v>
      </c>
      <c r="K190" s="201">
        <f t="shared" si="4"/>
        <v>0</v>
      </c>
      <c r="L190" s="201">
        <f t="shared" si="4"/>
        <v>0</v>
      </c>
      <c r="M190" s="170">
        <f>SUM(H190:L190)</f>
        <v>11153.604</v>
      </c>
      <c r="O190" s="198"/>
      <c r="P190" s="198"/>
      <c r="Q190" s="198"/>
      <c r="R190" s="198"/>
    </row>
    <row r="191" spans="1:18" ht="15.75">
      <c r="A191" s="164"/>
      <c r="B191" s="164"/>
      <c r="C191" s="172"/>
      <c r="D191" s="173"/>
      <c r="E191" s="173"/>
      <c r="F191" s="174" t="s">
        <v>80</v>
      </c>
      <c r="G191" s="175">
        <v>2</v>
      </c>
      <c r="H191" s="175">
        <v>11153.604</v>
      </c>
      <c r="I191" s="175">
        <v>0</v>
      </c>
      <c r="J191" s="175"/>
      <c r="K191" s="175"/>
      <c r="L191" s="176"/>
      <c r="M191" s="187">
        <f>SUM(H191:L191)</f>
        <v>11153.604</v>
      </c>
      <c r="O191" s="197"/>
      <c r="P191" s="198"/>
      <c r="Q191" s="198"/>
      <c r="R191" s="198"/>
    </row>
    <row r="192" spans="1:18" ht="15.75">
      <c r="A192" s="164"/>
      <c r="B192" s="164"/>
      <c r="C192" s="172"/>
      <c r="D192" s="173"/>
      <c r="E192" s="173"/>
      <c r="F192" s="174" t="s">
        <v>53</v>
      </c>
      <c r="G192" s="175"/>
      <c r="H192" s="175"/>
      <c r="I192" s="175"/>
      <c r="J192" s="175"/>
      <c r="K192" s="175"/>
      <c r="L192" s="176"/>
      <c r="M192" s="175"/>
      <c r="O192" s="197"/>
      <c r="P192" s="198"/>
      <c r="Q192" s="198"/>
      <c r="R192" s="198"/>
    </row>
    <row r="193" spans="1:18" ht="15.75">
      <c r="A193" s="164"/>
      <c r="B193" s="164"/>
      <c r="C193" s="172"/>
      <c r="D193" s="173"/>
      <c r="E193" s="173"/>
      <c r="F193" s="174" t="s">
        <v>165</v>
      </c>
      <c r="G193" s="175"/>
      <c r="H193" s="175"/>
      <c r="I193" s="175"/>
      <c r="J193" s="175"/>
      <c r="K193" s="175"/>
      <c r="L193" s="176"/>
      <c r="M193" s="175"/>
      <c r="O193" s="199"/>
      <c r="P193" s="200"/>
      <c r="Q193" s="198"/>
      <c r="R193" s="198"/>
    </row>
    <row r="194" spans="1:18" ht="15" customHeight="1">
      <c r="A194" s="167" t="s">
        <v>154</v>
      </c>
      <c r="B194" s="167"/>
      <c r="C194" s="168">
        <v>73850</v>
      </c>
      <c r="D194" s="169"/>
      <c r="E194" s="272" t="s">
        <v>178</v>
      </c>
      <c r="F194" s="273"/>
      <c r="G194" s="170">
        <f>G195</f>
        <v>17</v>
      </c>
      <c r="H194" s="170">
        <f>SUM(H195:H197)</f>
        <v>84793</v>
      </c>
      <c r="I194" s="170">
        <f>SUM(I195:I197)</f>
        <v>13695</v>
      </c>
      <c r="J194" s="170">
        <f>SUM(J195:J197)</f>
        <v>2300</v>
      </c>
      <c r="K194" s="170">
        <f>SUM(K195:K197)</f>
        <v>0</v>
      </c>
      <c r="L194" s="170">
        <f>SUM(L195:L197)</f>
        <v>17211</v>
      </c>
      <c r="M194" s="170">
        <f>SUM(H194:L194)</f>
        <v>117999</v>
      </c>
      <c r="O194" s="198"/>
      <c r="P194" s="198"/>
      <c r="Q194" s="198"/>
      <c r="R194" s="198"/>
    </row>
    <row r="195" spans="1:13" ht="15" customHeight="1">
      <c r="A195" s="164"/>
      <c r="B195" s="164"/>
      <c r="C195" s="172"/>
      <c r="D195" s="173"/>
      <c r="E195" s="173"/>
      <c r="F195" s="174" t="s">
        <v>80</v>
      </c>
      <c r="G195" s="175">
        <v>17</v>
      </c>
      <c r="H195" s="175">
        <v>84793</v>
      </c>
      <c r="I195" s="175">
        <v>13695</v>
      </c>
      <c r="J195" s="175">
        <v>2300</v>
      </c>
      <c r="K195" s="175"/>
      <c r="L195" s="176">
        <v>7211</v>
      </c>
      <c r="M195" s="187">
        <f>SUM(H195:L195)</f>
        <v>107999</v>
      </c>
    </row>
    <row r="196" spans="1:13" ht="15" customHeight="1">
      <c r="A196" s="164"/>
      <c r="B196" s="164"/>
      <c r="C196" s="172"/>
      <c r="D196" s="173"/>
      <c r="E196" s="173"/>
      <c r="F196" s="174" t="s">
        <v>53</v>
      </c>
      <c r="G196" s="175"/>
      <c r="H196" s="175"/>
      <c r="I196" s="175"/>
      <c r="J196" s="175"/>
      <c r="K196" s="175"/>
      <c r="L196" s="176">
        <v>10000</v>
      </c>
      <c r="M196" s="187">
        <f>SUM(H196:L196)</f>
        <v>10000</v>
      </c>
    </row>
    <row r="197" spans="1:13" ht="15.75">
      <c r="A197" s="164"/>
      <c r="B197" s="164"/>
      <c r="C197" s="172"/>
      <c r="D197" s="173"/>
      <c r="E197" s="173"/>
      <c r="F197" s="174" t="s">
        <v>165</v>
      </c>
      <c r="G197" s="175"/>
      <c r="H197" s="175"/>
      <c r="I197" s="175"/>
      <c r="J197" s="175"/>
      <c r="K197" s="175"/>
      <c r="L197" s="176"/>
      <c r="M197" s="175"/>
    </row>
    <row r="198" spans="1:13" ht="15.75">
      <c r="A198" s="167" t="s">
        <v>155</v>
      </c>
      <c r="B198" s="167"/>
      <c r="C198" s="168">
        <v>75414</v>
      </c>
      <c r="D198" s="169"/>
      <c r="E198" s="272" t="s">
        <v>179</v>
      </c>
      <c r="F198" s="273"/>
      <c r="G198" s="170">
        <v>0</v>
      </c>
      <c r="H198" s="170"/>
      <c r="I198" s="170"/>
      <c r="J198" s="170"/>
      <c r="K198" s="170"/>
      <c r="L198" s="170"/>
      <c r="M198" s="170"/>
    </row>
    <row r="199" spans="1:13" ht="15.75">
      <c r="A199" s="164"/>
      <c r="B199" s="164"/>
      <c r="C199" s="172"/>
      <c r="D199" s="173"/>
      <c r="E199" s="173"/>
      <c r="F199" s="174" t="s">
        <v>80</v>
      </c>
      <c r="G199" s="175"/>
      <c r="H199" s="175"/>
      <c r="I199" s="175"/>
      <c r="J199" s="175"/>
      <c r="K199" s="175"/>
      <c r="L199" s="176"/>
      <c r="M199" s="175"/>
    </row>
    <row r="200" spans="1:13" ht="15.75">
      <c r="A200" s="164"/>
      <c r="B200" s="164"/>
      <c r="C200" s="172"/>
      <c r="D200" s="173"/>
      <c r="E200" s="173"/>
      <c r="F200" s="174" t="s">
        <v>53</v>
      </c>
      <c r="G200" s="175"/>
      <c r="H200" s="175"/>
      <c r="I200" s="175"/>
      <c r="J200" s="175"/>
      <c r="K200" s="175"/>
      <c r="L200" s="176"/>
      <c r="M200" s="175"/>
    </row>
    <row r="201" spans="1:13" ht="15.75">
      <c r="A201" s="164"/>
      <c r="B201" s="164"/>
      <c r="C201" s="172"/>
      <c r="D201" s="173"/>
      <c r="E201" s="173"/>
      <c r="F201" s="174" t="s">
        <v>165</v>
      </c>
      <c r="G201" s="175"/>
      <c r="H201" s="175"/>
      <c r="I201" s="175"/>
      <c r="J201" s="175"/>
      <c r="K201" s="175"/>
      <c r="L201" s="176"/>
      <c r="M201" s="175"/>
    </row>
    <row r="202" spans="1:16" ht="15" customHeight="1">
      <c r="A202" s="167" t="s">
        <v>25</v>
      </c>
      <c r="B202" s="167"/>
      <c r="C202" s="168">
        <v>75565</v>
      </c>
      <c r="D202" s="169"/>
      <c r="E202" s="272" t="s">
        <v>180</v>
      </c>
      <c r="F202" s="273"/>
      <c r="G202" s="170">
        <f>G203+G204</f>
        <v>2</v>
      </c>
      <c r="H202" s="170">
        <f>SUM(H203:H205)</f>
        <v>8975.19</v>
      </c>
      <c r="I202" s="170">
        <f>SUM(I203:I205)</f>
        <v>1000</v>
      </c>
      <c r="J202" s="170">
        <f>SUM(J203:J205)</f>
        <v>0</v>
      </c>
      <c r="K202" s="170">
        <f>SUM(K203:K205)</f>
        <v>0</v>
      </c>
      <c r="L202" s="170">
        <f>SUM(L203:L205)</f>
        <v>0</v>
      </c>
      <c r="M202" s="170">
        <f>SUM(H202:L202)</f>
        <v>9975.19</v>
      </c>
      <c r="P202" s="191"/>
    </row>
    <row r="203" spans="1:13" ht="15" customHeight="1">
      <c r="A203" s="164"/>
      <c r="B203" s="164"/>
      <c r="C203" s="172"/>
      <c r="D203" s="173"/>
      <c r="E203" s="173"/>
      <c r="F203" s="174" t="s">
        <v>80</v>
      </c>
      <c r="G203" s="175">
        <v>2</v>
      </c>
      <c r="H203" s="175">
        <v>8975.19</v>
      </c>
      <c r="I203" s="175">
        <v>1000</v>
      </c>
      <c r="J203" s="175"/>
      <c r="K203" s="175"/>
      <c r="L203" s="176"/>
      <c r="M203" s="187">
        <f>SUM(H203:L203)</f>
        <v>9975.19</v>
      </c>
    </row>
    <row r="204" spans="1:13" ht="15" customHeight="1">
      <c r="A204" s="164"/>
      <c r="B204" s="164"/>
      <c r="C204" s="172"/>
      <c r="D204" s="173"/>
      <c r="E204" s="173"/>
      <c r="F204" s="174" t="s">
        <v>53</v>
      </c>
      <c r="G204" s="175"/>
      <c r="H204" s="175"/>
      <c r="I204" s="175"/>
      <c r="J204" s="175"/>
      <c r="K204" s="175"/>
      <c r="L204" s="176"/>
      <c r="M204" s="187">
        <f>SUM(H204:L204)</f>
        <v>0</v>
      </c>
    </row>
    <row r="205" spans="1:13" ht="15" customHeight="1">
      <c r="A205" s="164"/>
      <c r="B205" s="164"/>
      <c r="C205" s="172"/>
      <c r="D205" s="173"/>
      <c r="E205" s="173"/>
      <c r="F205" s="174" t="s">
        <v>165</v>
      </c>
      <c r="G205" s="175"/>
      <c r="H205" s="175"/>
      <c r="I205" s="175"/>
      <c r="J205" s="175"/>
      <c r="K205" s="175"/>
      <c r="L205" s="176"/>
      <c r="M205" s="175"/>
    </row>
    <row r="206" spans="1:13" ht="15" customHeight="1">
      <c r="A206" s="184">
        <v>1.16</v>
      </c>
      <c r="B206" s="184"/>
      <c r="C206" s="185">
        <v>760</v>
      </c>
      <c r="D206" s="277" t="s">
        <v>181</v>
      </c>
      <c r="E206" s="278"/>
      <c r="F206" s="279"/>
      <c r="G206" s="186">
        <v>0</v>
      </c>
      <c r="H206" s="186">
        <f>SUM(H207:H209)</f>
        <v>0</v>
      </c>
      <c r="I206" s="186">
        <f>SUM(I207:I209)</f>
        <v>0</v>
      </c>
      <c r="J206" s="186">
        <f>SUM(J207:J209)</f>
        <v>0</v>
      </c>
      <c r="K206" s="186">
        <f>SUM(K207:K209)</f>
        <v>0</v>
      </c>
      <c r="L206" s="186">
        <f>SUM(L207:L209)</f>
        <v>0</v>
      </c>
      <c r="M206" s="186">
        <f>SUM(H206:L206)</f>
        <v>0</v>
      </c>
    </row>
    <row r="207" spans="1:13" ht="15" customHeight="1">
      <c r="A207" s="164"/>
      <c r="B207" s="164"/>
      <c r="C207" s="172"/>
      <c r="D207" s="173"/>
      <c r="E207" s="173"/>
      <c r="F207" s="174" t="s">
        <v>80</v>
      </c>
      <c r="G207" s="175"/>
      <c r="H207" s="175"/>
      <c r="I207" s="175"/>
      <c r="J207" s="175"/>
      <c r="K207" s="175"/>
      <c r="L207" s="176"/>
      <c r="M207" s="175">
        <f>H207+I207</f>
        <v>0</v>
      </c>
    </row>
    <row r="208" spans="1:13" ht="15" customHeight="1">
      <c r="A208" s="164"/>
      <c r="B208" s="164"/>
      <c r="C208" s="172"/>
      <c r="D208" s="173"/>
      <c r="E208" s="173"/>
      <c r="F208" s="174" t="s">
        <v>53</v>
      </c>
      <c r="G208" s="175"/>
      <c r="H208" s="175"/>
      <c r="I208" s="175"/>
      <c r="J208" s="175"/>
      <c r="K208" s="175"/>
      <c r="L208" s="176"/>
      <c r="M208" s="175"/>
    </row>
    <row r="209" spans="1:13" ht="15" customHeight="1">
      <c r="A209" s="164"/>
      <c r="B209" s="164"/>
      <c r="C209" s="172"/>
      <c r="D209" s="173"/>
      <c r="E209" s="173"/>
      <c r="F209" s="174" t="s">
        <v>165</v>
      </c>
      <c r="G209" s="175"/>
      <c r="H209" s="175"/>
      <c r="I209" s="175"/>
      <c r="J209" s="175"/>
      <c r="K209" s="175"/>
      <c r="L209" s="176"/>
      <c r="M209" s="175"/>
    </row>
    <row r="210" spans="1:13" ht="15" customHeight="1" hidden="1">
      <c r="A210" s="184">
        <v>1.17</v>
      </c>
      <c r="B210" s="184"/>
      <c r="C210" s="185">
        <v>850</v>
      </c>
      <c r="D210" s="274" t="s">
        <v>182</v>
      </c>
      <c r="E210" s="275"/>
      <c r="F210" s="276"/>
      <c r="G210" s="186">
        <v>0</v>
      </c>
      <c r="H210" s="186"/>
      <c r="I210" s="186"/>
      <c r="J210" s="186"/>
      <c r="K210" s="186"/>
      <c r="L210" s="192"/>
      <c r="M210" s="186"/>
    </row>
    <row r="211" spans="1:13" ht="15" customHeight="1" hidden="1">
      <c r="A211" s="164"/>
      <c r="B211" s="164"/>
      <c r="C211" s="172"/>
      <c r="D211" s="173"/>
      <c r="E211" s="173"/>
      <c r="F211" s="174" t="s">
        <v>80</v>
      </c>
      <c r="G211" s="175">
        <v>0</v>
      </c>
      <c r="H211" s="175"/>
      <c r="I211" s="175"/>
      <c r="J211" s="175"/>
      <c r="K211" s="175"/>
      <c r="L211" s="176"/>
      <c r="M211" s="175"/>
    </row>
    <row r="212" spans="1:13" ht="15" customHeight="1" hidden="1">
      <c r="A212" s="164"/>
      <c r="B212" s="164"/>
      <c r="C212" s="172"/>
      <c r="D212" s="173"/>
      <c r="E212" s="173"/>
      <c r="F212" s="174" t="s">
        <v>53</v>
      </c>
      <c r="G212" s="175"/>
      <c r="H212" s="175"/>
      <c r="I212" s="175"/>
      <c r="J212" s="175"/>
      <c r="K212" s="175"/>
      <c r="L212" s="176"/>
      <c r="M212" s="175"/>
    </row>
    <row r="213" spans="1:13" ht="15" customHeight="1" hidden="1">
      <c r="A213" s="164"/>
      <c r="B213" s="164"/>
      <c r="C213" s="172"/>
      <c r="D213" s="173"/>
      <c r="E213" s="173"/>
      <c r="F213" s="174" t="s">
        <v>165</v>
      </c>
      <c r="G213" s="175"/>
      <c r="H213" s="175"/>
      <c r="I213" s="175"/>
      <c r="J213" s="175"/>
      <c r="K213" s="175"/>
      <c r="L213" s="176"/>
      <c r="M213" s="175"/>
    </row>
    <row r="214" spans="1:13" ht="15" customHeight="1" hidden="1">
      <c r="A214" s="167" t="s">
        <v>26</v>
      </c>
      <c r="B214" s="167"/>
      <c r="C214" s="168">
        <v>85014</v>
      </c>
      <c r="D214" s="169"/>
      <c r="E214" s="270" t="s">
        <v>183</v>
      </c>
      <c r="F214" s="271"/>
      <c r="G214" s="170">
        <v>0</v>
      </c>
      <c r="H214" s="170"/>
      <c r="I214" s="170"/>
      <c r="J214" s="170"/>
      <c r="K214" s="170"/>
      <c r="L214" s="171"/>
      <c r="M214" s="170"/>
    </row>
    <row r="215" spans="1:13" ht="15" customHeight="1" hidden="1">
      <c r="A215" s="164"/>
      <c r="B215" s="164"/>
      <c r="C215" s="172"/>
      <c r="D215" s="173"/>
      <c r="E215" s="173"/>
      <c r="F215" s="174" t="s">
        <v>80</v>
      </c>
      <c r="G215" s="175"/>
      <c r="H215" s="175"/>
      <c r="I215" s="175"/>
      <c r="J215" s="175"/>
      <c r="K215" s="175"/>
      <c r="L215" s="176"/>
      <c r="M215" s="175"/>
    </row>
    <row r="216" spans="1:13" ht="15" customHeight="1" hidden="1">
      <c r="A216" s="164"/>
      <c r="B216" s="164"/>
      <c r="C216" s="172"/>
      <c r="D216" s="173"/>
      <c r="E216" s="173"/>
      <c r="F216" s="174" t="s">
        <v>53</v>
      </c>
      <c r="G216" s="175"/>
      <c r="H216" s="175"/>
      <c r="I216" s="175"/>
      <c r="J216" s="175"/>
      <c r="K216" s="175"/>
      <c r="L216" s="176"/>
      <c r="M216" s="175"/>
    </row>
    <row r="217" spans="1:13" ht="15" customHeight="1" hidden="1">
      <c r="A217" s="164"/>
      <c r="B217" s="164"/>
      <c r="C217" s="172"/>
      <c r="D217" s="173"/>
      <c r="E217" s="173"/>
      <c r="F217" s="174" t="s">
        <v>165</v>
      </c>
      <c r="G217" s="175"/>
      <c r="H217" s="175"/>
      <c r="I217" s="175"/>
      <c r="J217" s="175"/>
      <c r="K217" s="175"/>
      <c r="L217" s="176"/>
      <c r="M217" s="175"/>
    </row>
    <row r="218" spans="1:13" ht="15" customHeight="1" hidden="1">
      <c r="A218" s="167" t="s">
        <v>27</v>
      </c>
      <c r="B218" s="167"/>
      <c r="C218" s="168">
        <v>85054</v>
      </c>
      <c r="D218" s="169"/>
      <c r="E218" s="270" t="s">
        <v>184</v>
      </c>
      <c r="F218" s="271"/>
      <c r="G218" s="170">
        <v>0</v>
      </c>
      <c r="H218" s="170"/>
      <c r="I218" s="170"/>
      <c r="J218" s="170"/>
      <c r="K218" s="170"/>
      <c r="L218" s="171"/>
      <c r="M218" s="170"/>
    </row>
    <row r="219" spans="1:13" ht="15" customHeight="1" hidden="1">
      <c r="A219" s="164"/>
      <c r="B219" s="164"/>
      <c r="C219" s="172"/>
      <c r="D219" s="173"/>
      <c r="E219" s="173"/>
      <c r="F219" s="174" t="s">
        <v>80</v>
      </c>
      <c r="G219" s="175"/>
      <c r="H219" s="175"/>
      <c r="I219" s="175"/>
      <c r="J219" s="175"/>
      <c r="K219" s="175"/>
      <c r="L219" s="176"/>
      <c r="M219" s="175"/>
    </row>
    <row r="220" spans="1:13" ht="15" customHeight="1" hidden="1">
      <c r="A220" s="164"/>
      <c r="B220" s="164"/>
      <c r="C220" s="172"/>
      <c r="D220" s="173"/>
      <c r="E220" s="173"/>
      <c r="F220" s="174" t="s">
        <v>53</v>
      </c>
      <c r="G220" s="175"/>
      <c r="H220" s="175"/>
      <c r="I220" s="175"/>
      <c r="J220" s="175"/>
      <c r="K220" s="175"/>
      <c r="L220" s="176"/>
      <c r="M220" s="175"/>
    </row>
    <row r="221" spans="1:13" ht="15" customHeight="1" hidden="1">
      <c r="A221" s="164"/>
      <c r="B221" s="164"/>
      <c r="C221" s="172"/>
      <c r="D221" s="173"/>
      <c r="E221" s="173"/>
      <c r="F221" s="174" t="s">
        <v>165</v>
      </c>
      <c r="G221" s="175"/>
      <c r="H221" s="175"/>
      <c r="I221" s="175"/>
      <c r="J221" s="175"/>
      <c r="K221" s="175"/>
      <c r="L221" s="176"/>
      <c r="M221" s="175"/>
    </row>
    <row r="222" spans="1:13" ht="15" customHeight="1" hidden="1">
      <c r="A222" s="167" t="s">
        <v>28</v>
      </c>
      <c r="B222" s="167"/>
      <c r="C222" s="168">
        <v>85094</v>
      </c>
      <c r="D222" s="169"/>
      <c r="E222" s="270" t="s">
        <v>185</v>
      </c>
      <c r="F222" s="271"/>
      <c r="G222" s="170">
        <v>0</v>
      </c>
      <c r="H222" s="170"/>
      <c r="I222" s="170"/>
      <c r="J222" s="170"/>
      <c r="K222" s="170"/>
      <c r="L222" s="171"/>
      <c r="M222" s="170"/>
    </row>
    <row r="223" spans="1:13" ht="15" customHeight="1" hidden="1">
      <c r="A223" s="164"/>
      <c r="B223" s="164"/>
      <c r="C223" s="172"/>
      <c r="D223" s="173"/>
      <c r="E223" s="173"/>
      <c r="F223" s="174" t="s">
        <v>80</v>
      </c>
      <c r="G223" s="175"/>
      <c r="H223" s="175"/>
      <c r="I223" s="175"/>
      <c r="J223" s="175"/>
      <c r="K223" s="175"/>
      <c r="L223" s="176"/>
      <c r="M223" s="175"/>
    </row>
    <row r="224" spans="1:13" ht="15" customHeight="1" hidden="1">
      <c r="A224" s="164"/>
      <c r="B224" s="164"/>
      <c r="C224" s="172"/>
      <c r="D224" s="173"/>
      <c r="E224" s="173"/>
      <c r="F224" s="174" t="s">
        <v>53</v>
      </c>
      <c r="G224" s="175"/>
      <c r="H224" s="175"/>
      <c r="I224" s="175"/>
      <c r="J224" s="175"/>
      <c r="K224" s="175"/>
      <c r="L224" s="176"/>
      <c r="M224" s="175"/>
    </row>
    <row r="225" spans="1:13" ht="15" customHeight="1" hidden="1">
      <c r="A225" s="164"/>
      <c r="B225" s="164"/>
      <c r="C225" s="172"/>
      <c r="D225" s="173"/>
      <c r="E225" s="173"/>
      <c r="F225" s="174" t="s">
        <v>165</v>
      </c>
      <c r="G225" s="175"/>
      <c r="H225" s="175"/>
      <c r="I225" s="175"/>
      <c r="J225" s="175"/>
      <c r="K225" s="175"/>
      <c r="L225" s="176"/>
      <c r="M225" s="175"/>
    </row>
    <row r="226" spans="1:13" ht="15" customHeight="1">
      <c r="A226" s="184">
        <v>1.18</v>
      </c>
      <c r="B226" s="184"/>
      <c r="C226" s="202">
        <v>920</v>
      </c>
      <c r="D226" s="274" t="s">
        <v>186</v>
      </c>
      <c r="E226" s="275"/>
      <c r="F226" s="276"/>
      <c r="G226" s="186">
        <f aca="true" t="shared" si="5" ref="G226:L226">G230+G234+G238+G242</f>
        <v>69</v>
      </c>
      <c r="H226" s="186">
        <f t="shared" si="5"/>
        <v>324744.19</v>
      </c>
      <c r="I226" s="186">
        <f t="shared" si="5"/>
        <v>25000</v>
      </c>
      <c r="J226" s="186">
        <f t="shared" si="5"/>
        <v>3500</v>
      </c>
      <c r="K226" s="186">
        <f t="shared" si="5"/>
        <v>0</v>
      </c>
      <c r="L226" s="186">
        <f t="shared" si="5"/>
        <v>15000</v>
      </c>
      <c r="M226" s="186">
        <f>SUM(H226:L226)</f>
        <v>368244.19</v>
      </c>
    </row>
    <row r="227" spans="1:13" ht="15" customHeight="1">
      <c r="A227" s="164"/>
      <c r="B227" s="164"/>
      <c r="C227" s="172"/>
      <c r="D227" s="173"/>
      <c r="E227" s="173"/>
      <c r="F227" s="174" t="s">
        <v>80</v>
      </c>
      <c r="G227" s="175">
        <v>69</v>
      </c>
      <c r="H227" s="175">
        <f>H230+H234+H238+H242</f>
        <v>324744.19</v>
      </c>
      <c r="I227" s="175">
        <f>I231+I235+I239+I243</f>
        <v>25000</v>
      </c>
      <c r="J227" s="175">
        <f>J230+J234+J238+J242</f>
        <v>3500</v>
      </c>
      <c r="K227" s="175">
        <f>K230+K234+K238+K242</f>
        <v>0</v>
      </c>
      <c r="L227" s="175">
        <f>L230+L234+L238+L242</f>
        <v>15000</v>
      </c>
      <c r="M227" s="187">
        <f>SUM(H227:L227)</f>
        <v>368244.19</v>
      </c>
    </row>
    <row r="228" spans="1:13" ht="15" customHeight="1">
      <c r="A228" s="164"/>
      <c r="B228" s="164"/>
      <c r="C228" s="172"/>
      <c r="D228" s="173"/>
      <c r="E228" s="173"/>
      <c r="F228" s="174" t="s">
        <v>53</v>
      </c>
      <c r="G228" s="175"/>
      <c r="H228" s="175"/>
      <c r="I228" s="175">
        <f>I232+I236+I240+I244</f>
        <v>0</v>
      </c>
      <c r="J228" s="175"/>
      <c r="K228" s="175"/>
      <c r="L228" s="176">
        <f>L232+L236+L240+L244</f>
        <v>0</v>
      </c>
      <c r="M228" s="175">
        <f>SUM(H228:L228)</f>
        <v>0</v>
      </c>
    </row>
    <row r="229" spans="1:15" ht="15" customHeight="1">
      <c r="A229" s="164"/>
      <c r="B229" s="164"/>
      <c r="C229" s="172"/>
      <c r="D229" s="173"/>
      <c r="E229" s="173"/>
      <c r="F229" s="174" t="s">
        <v>165</v>
      </c>
      <c r="G229" s="175"/>
      <c r="H229" s="175"/>
      <c r="I229" s="175"/>
      <c r="J229" s="175"/>
      <c r="K229" s="175"/>
      <c r="L229" s="176"/>
      <c r="M229" s="175"/>
      <c r="O229" s="191"/>
    </row>
    <row r="230" spans="1:13" ht="15" customHeight="1">
      <c r="A230" s="167" t="s">
        <v>29</v>
      </c>
      <c r="B230" s="167"/>
      <c r="C230" s="168">
        <v>92070</v>
      </c>
      <c r="D230" s="169"/>
      <c r="E230" s="272" t="s">
        <v>177</v>
      </c>
      <c r="F230" s="273"/>
      <c r="G230" s="170">
        <f>G231</f>
        <v>5</v>
      </c>
      <c r="H230" s="170">
        <f>SUM(H231:H233)</f>
        <v>25835.59</v>
      </c>
      <c r="I230" s="170">
        <f>SUM(I231:I233)</f>
        <v>0</v>
      </c>
      <c r="J230" s="170">
        <f>SUM(J231:J233)</f>
        <v>0</v>
      </c>
      <c r="K230" s="170">
        <f>SUM(K231:K233)</f>
        <v>0</v>
      </c>
      <c r="L230" s="170">
        <f>SUM(L231:L233)</f>
        <v>0</v>
      </c>
      <c r="M230" s="170">
        <f>SUM(H230:L230)</f>
        <v>25835.59</v>
      </c>
    </row>
    <row r="231" spans="1:13" ht="15" customHeight="1">
      <c r="A231" s="164"/>
      <c r="B231" s="164"/>
      <c r="C231" s="172"/>
      <c r="D231" s="173"/>
      <c r="E231" s="173"/>
      <c r="F231" s="174" t="s">
        <v>80</v>
      </c>
      <c r="G231" s="175">
        <v>5</v>
      </c>
      <c r="H231" s="175">
        <v>25835.59</v>
      </c>
      <c r="I231" s="175">
        <v>0</v>
      </c>
      <c r="J231" s="175"/>
      <c r="K231" s="175"/>
      <c r="L231" s="176"/>
      <c r="M231" s="175">
        <f>SUM(H231:L231)</f>
        <v>25835.59</v>
      </c>
    </row>
    <row r="232" spans="1:13" ht="15" customHeight="1">
      <c r="A232" s="164"/>
      <c r="B232" s="164"/>
      <c r="C232" s="172"/>
      <c r="D232" s="173"/>
      <c r="E232" s="173"/>
      <c r="F232" s="174" t="s">
        <v>53</v>
      </c>
      <c r="G232" s="175"/>
      <c r="H232" s="175"/>
      <c r="I232" s="175"/>
      <c r="J232" s="175"/>
      <c r="K232" s="175"/>
      <c r="L232" s="176"/>
      <c r="M232" s="175"/>
    </row>
    <row r="233" spans="1:13" ht="15" customHeight="1">
      <c r="A233" s="164"/>
      <c r="B233" s="164"/>
      <c r="C233" s="172"/>
      <c r="D233" s="173"/>
      <c r="E233" s="173"/>
      <c r="F233" s="174" t="s">
        <v>165</v>
      </c>
      <c r="G233" s="175"/>
      <c r="H233" s="175"/>
      <c r="I233" s="175"/>
      <c r="J233" s="175"/>
      <c r="K233" s="175"/>
      <c r="L233" s="176"/>
      <c r="M233" s="175"/>
    </row>
    <row r="234" spans="1:13" ht="15" customHeight="1">
      <c r="A234" s="167" t="s">
        <v>30</v>
      </c>
      <c r="B234" s="167"/>
      <c r="C234" s="168">
        <v>92470</v>
      </c>
      <c r="D234" s="169"/>
      <c r="E234" s="272" t="s">
        <v>187</v>
      </c>
      <c r="F234" s="273"/>
      <c r="G234" s="170">
        <f>G235</f>
        <v>3</v>
      </c>
      <c r="H234" s="170">
        <f>SUM(H235:H237)</f>
        <v>13809.6</v>
      </c>
      <c r="I234" s="170">
        <f>SUM(I235:I237)</f>
        <v>0</v>
      </c>
      <c r="J234" s="170">
        <f>SUM(J235:J237)</f>
        <v>0</v>
      </c>
      <c r="K234" s="170">
        <f>SUM(K235:K237)</f>
        <v>0</v>
      </c>
      <c r="L234" s="170">
        <f>SUM(L235:L237)</f>
        <v>0</v>
      </c>
      <c r="M234" s="170">
        <f>SUM(H234:L234)</f>
        <v>13809.6</v>
      </c>
    </row>
    <row r="235" spans="1:13" ht="15" customHeight="1">
      <c r="A235" s="164"/>
      <c r="B235" s="164"/>
      <c r="C235" s="172"/>
      <c r="D235" s="173"/>
      <c r="E235" s="173"/>
      <c r="F235" s="174" t="s">
        <v>80</v>
      </c>
      <c r="G235" s="175">
        <v>3</v>
      </c>
      <c r="H235" s="175">
        <v>13809.6</v>
      </c>
      <c r="I235" s="175"/>
      <c r="J235" s="175"/>
      <c r="K235" s="175"/>
      <c r="L235" s="176"/>
      <c r="M235" s="175">
        <f>SUM(H235:L235)</f>
        <v>13809.6</v>
      </c>
    </row>
    <row r="236" spans="1:13" ht="15" customHeight="1">
      <c r="A236" s="164"/>
      <c r="B236" s="164"/>
      <c r="C236" s="172"/>
      <c r="D236" s="173"/>
      <c r="E236" s="173"/>
      <c r="F236" s="174" t="s">
        <v>53</v>
      </c>
      <c r="G236" s="175"/>
      <c r="H236" s="175"/>
      <c r="I236" s="175"/>
      <c r="J236" s="175"/>
      <c r="K236" s="175"/>
      <c r="L236" s="176"/>
      <c r="M236" s="175"/>
    </row>
    <row r="237" spans="1:13" ht="15" customHeight="1">
      <c r="A237" s="164"/>
      <c r="B237" s="164"/>
      <c r="C237" s="172"/>
      <c r="D237" s="173"/>
      <c r="E237" s="173"/>
      <c r="F237" s="174" t="s">
        <v>165</v>
      </c>
      <c r="G237" s="175"/>
      <c r="H237" s="175"/>
      <c r="I237" s="175"/>
      <c r="J237" s="175"/>
      <c r="K237" s="175"/>
      <c r="L237" s="176"/>
      <c r="M237" s="175"/>
    </row>
    <row r="238" spans="1:13" ht="15" customHeight="1">
      <c r="A238" s="167" t="s">
        <v>31</v>
      </c>
      <c r="B238" s="167"/>
      <c r="C238" s="168">
        <v>93390</v>
      </c>
      <c r="D238" s="169"/>
      <c r="E238" s="272" t="s">
        <v>188</v>
      </c>
      <c r="F238" s="273"/>
      <c r="G238" s="170">
        <f>G239</f>
        <v>54</v>
      </c>
      <c r="H238" s="170">
        <f>SUM(H239:H241)</f>
        <v>247475</v>
      </c>
      <c r="I238" s="170">
        <f>SUM(I239:I241)</f>
        <v>20000</v>
      </c>
      <c r="J238" s="170">
        <f>SUM(J239:J241)</f>
        <v>2500</v>
      </c>
      <c r="K238" s="170">
        <f>SUM(K239:K241)</f>
        <v>0</v>
      </c>
      <c r="L238" s="170">
        <f>SUM(L239:L241)</f>
        <v>15000</v>
      </c>
      <c r="M238" s="170">
        <f>SUM(H238:L238)</f>
        <v>284975</v>
      </c>
    </row>
    <row r="239" spans="1:16" ht="15" customHeight="1">
      <c r="A239" s="164"/>
      <c r="B239" s="164"/>
      <c r="C239" s="172"/>
      <c r="D239" s="173"/>
      <c r="E239" s="173"/>
      <c r="F239" s="174" t="s">
        <v>80</v>
      </c>
      <c r="G239" s="175">
        <v>54</v>
      </c>
      <c r="H239" s="175">
        <v>247475</v>
      </c>
      <c r="I239" s="175">
        <v>20000</v>
      </c>
      <c r="J239" s="175">
        <v>2500</v>
      </c>
      <c r="K239" s="175"/>
      <c r="L239" s="176">
        <v>15000</v>
      </c>
      <c r="M239" s="175">
        <f>SUM(H239:L239)</f>
        <v>284975</v>
      </c>
      <c r="P239" s="191"/>
    </row>
    <row r="240" spans="1:13" ht="15" customHeight="1">
      <c r="A240" s="164"/>
      <c r="B240" s="164"/>
      <c r="C240" s="172"/>
      <c r="D240" s="173"/>
      <c r="E240" s="173"/>
      <c r="F240" s="174" t="s">
        <v>53</v>
      </c>
      <c r="G240" s="175"/>
      <c r="H240" s="175"/>
      <c r="I240" s="175"/>
      <c r="J240" s="175"/>
      <c r="K240" s="175"/>
      <c r="L240" s="176"/>
      <c r="M240" s="175">
        <f>SUM(H240:L240)</f>
        <v>0</v>
      </c>
    </row>
    <row r="241" spans="1:13" ht="15" customHeight="1">
      <c r="A241" s="164"/>
      <c r="B241" s="164"/>
      <c r="C241" s="172"/>
      <c r="D241" s="173"/>
      <c r="E241" s="173"/>
      <c r="F241" s="174" t="s">
        <v>165</v>
      </c>
      <c r="G241" s="175"/>
      <c r="H241" s="175"/>
      <c r="I241" s="175"/>
      <c r="J241" s="175"/>
      <c r="K241" s="175"/>
      <c r="L241" s="176"/>
      <c r="M241" s="175"/>
    </row>
    <row r="242" spans="1:13" ht="15" customHeight="1">
      <c r="A242" s="203" t="s">
        <v>33</v>
      </c>
      <c r="B242" s="167"/>
      <c r="C242" s="168">
        <v>94590</v>
      </c>
      <c r="D242" s="169"/>
      <c r="E242" s="272" t="s">
        <v>197</v>
      </c>
      <c r="F242" s="273"/>
      <c r="G242" s="170">
        <f aca="true" t="shared" si="6" ref="G242:L242">G243</f>
        <v>7</v>
      </c>
      <c r="H242" s="170">
        <f t="shared" si="6"/>
        <v>37624</v>
      </c>
      <c r="I242" s="170">
        <f>SUM(I243:I245)</f>
        <v>5000</v>
      </c>
      <c r="J242" s="170">
        <f t="shared" si="6"/>
        <v>1000</v>
      </c>
      <c r="K242" s="170">
        <f t="shared" si="6"/>
        <v>0</v>
      </c>
      <c r="L242" s="170">
        <f t="shared" si="6"/>
        <v>0</v>
      </c>
      <c r="M242" s="170">
        <f>SUM(H242:L242)</f>
        <v>43624</v>
      </c>
    </row>
    <row r="243" spans="1:13" ht="15" customHeight="1">
      <c r="A243" s="164"/>
      <c r="B243" s="164"/>
      <c r="C243" s="172"/>
      <c r="D243" s="173"/>
      <c r="E243" s="173"/>
      <c r="F243" s="174" t="s">
        <v>80</v>
      </c>
      <c r="G243" s="175">
        <v>7</v>
      </c>
      <c r="H243" s="175">
        <v>37624</v>
      </c>
      <c r="I243" s="175">
        <v>5000</v>
      </c>
      <c r="J243" s="175">
        <v>1000</v>
      </c>
      <c r="K243" s="175"/>
      <c r="L243" s="176"/>
      <c r="M243" s="175">
        <f>SUM(H243:L243)</f>
        <v>43624</v>
      </c>
    </row>
    <row r="244" spans="1:13" ht="15" customHeight="1">
      <c r="A244" s="164"/>
      <c r="B244" s="164"/>
      <c r="C244" s="172"/>
      <c r="D244" s="173"/>
      <c r="E244" s="173"/>
      <c r="F244" s="174" t="s">
        <v>53</v>
      </c>
      <c r="G244" s="175"/>
      <c r="H244" s="175"/>
      <c r="I244" s="175"/>
      <c r="J244" s="175"/>
      <c r="K244" s="175"/>
      <c r="L244" s="176"/>
      <c r="M244" s="175">
        <f>SUM(H244:L244)</f>
        <v>0</v>
      </c>
    </row>
    <row r="245" spans="1:13" ht="13.5" customHeight="1">
      <c r="A245" s="164"/>
      <c r="B245" s="164"/>
      <c r="C245" s="172"/>
      <c r="D245" s="173"/>
      <c r="E245" s="173"/>
      <c r="F245" s="174" t="s">
        <v>165</v>
      </c>
      <c r="G245" s="175"/>
      <c r="H245" s="175"/>
      <c r="I245" s="175"/>
      <c r="J245" s="175"/>
      <c r="K245" s="175"/>
      <c r="L245" s="176"/>
      <c r="M245" s="175"/>
    </row>
    <row r="246" spans="1:13" ht="0.75" customHeight="1" hidden="1">
      <c r="A246" s="167" t="s">
        <v>32</v>
      </c>
      <c r="B246" s="167"/>
      <c r="C246" s="168">
        <v>95930</v>
      </c>
      <c r="D246" s="169"/>
      <c r="E246" s="272" t="s">
        <v>198</v>
      </c>
      <c r="F246" s="273"/>
      <c r="G246" s="170">
        <v>0</v>
      </c>
      <c r="H246" s="170">
        <v>0</v>
      </c>
      <c r="I246" s="170">
        <v>0</v>
      </c>
      <c r="J246" s="170">
        <v>0</v>
      </c>
      <c r="K246" s="170">
        <v>0</v>
      </c>
      <c r="L246" s="171">
        <v>0</v>
      </c>
      <c r="M246" s="170">
        <v>0</v>
      </c>
    </row>
    <row r="247" spans="1:13" ht="15" customHeight="1" hidden="1">
      <c r="A247" s="164"/>
      <c r="B247" s="164"/>
      <c r="C247" s="172"/>
      <c r="D247" s="173"/>
      <c r="E247" s="173"/>
      <c r="F247" s="174" t="s">
        <v>80</v>
      </c>
      <c r="G247" s="175"/>
      <c r="H247" s="175"/>
      <c r="I247" s="175"/>
      <c r="J247" s="175"/>
      <c r="K247" s="175"/>
      <c r="L247" s="176">
        <v>0</v>
      </c>
      <c r="M247" s="175">
        <v>0</v>
      </c>
    </row>
    <row r="248" spans="1:13" ht="15" customHeight="1" hidden="1">
      <c r="A248" s="164"/>
      <c r="B248" s="164"/>
      <c r="C248" s="172"/>
      <c r="D248" s="173"/>
      <c r="E248" s="173"/>
      <c r="F248" s="174" t="s">
        <v>53</v>
      </c>
      <c r="G248" s="175"/>
      <c r="H248" s="175"/>
      <c r="I248" s="175"/>
      <c r="J248" s="175"/>
      <c r="K248" s="175"/>
      <c r="L248" s="176">
        <v>0</v>
      </c>
      <c r="M248" s="175">
        <v>0</v>
      </c>
    </row>
    <row r="249" spans="1:13" ht="15" customHeight="1" hidden="1">
      <c r="A249" s="164"/>
      <c r="B249" s="164"/>
      <c r="C249" s="172"/>
      <c r="D249" s="173"/>
      <c r="E249" s="173"/>
      <c r="F249" s="174" t="s">
        <v>165</v>
      </c>
      <c r="G249" s="175"/>
      <c r="H249" s="175"/>
      <c r="I249" s="175"/>
      <c r="J249" s="175"/>
      <c r="K249" s="175"/>
      <c r="L249" s="176">
        <v>0</v>
      </c>
      <c r="M249" s="175">
        <v>0</v>
      </c>
    </row>
  </sheetData>
  <sheetProtection/>
  <mergeCells count="63">
    <mergeCell ref="D70:F70"/>
    <mergeCell ref="E98:F98"/>
    <mergeCell ref="E94:F94"/>
    <mergeCell ref="E86:F86"/>
    <mergeCell ref="E78:F78"/>
    <mergeCell ref="E74:F74"/>
    <mergeCell ref="D82:F82"/>
    <mergeCell ref="B10:E10"/>
    <mergeCell ref="D14:F14"/>
    <mergeCell ref="E18:F18"/>
    <mergeCell ref="E38:F38"/>
    <mergeCell ref="E22:F22"/>
    <mergeCell ref="D30:F30"/>
    <mergeCell ref="D26:F26"/>
    <mergeCell ref="E34:F34"/>
    <mergeCell ref="E122:F122"/>
    <mergeCell ref="A1:M1"/>
    <mergeCell ref="A2:M2"/>
    <mergeCell ref="E58:F58"/>
    <mergeCell ref="D66:F66"/>
    <mergeCell ref="D62:F62"/>
    <mergeCell ref="E6:F6"/>
    <mergeCell ref="E46:F46"/>
    <mergeCell ref="E50:F50"/>
    <mergeCell ref="E54:F54"/>
    <mergeCell ref="D118:F118"/>
    <mergeCell ref="E126:F126"/>
    <mergeCell ref="E90:F90"/>
    <mergeCell ref="E182:F182"/>
    <mergeCell ref="D134:F134"/>
    <mergeCell ref="E142:F142"/>
    <mergeCell ref="E110:F110"/>
    <mergeCell ref="D114:F114"/>
    <mergeCell ref="E130:F130"/>
    <mergeCell ref="E138:F138"/>
    <mergeCell ref="E246:F246"/>
    <mergeCell ref="E234:F234"/>
    <mergeCell ref="D206:F206"/>
    <mergeCell ref="E214:F214"/>
    <mergeCell ref="D226:F226"/>
    <mergeCell ref="E242:F242"/>
    <mergeCell ref="E222:F222"/>
    <mergeCell ref="D210:F210"/>
    <mergeCell ref="E218:F218"/>
    <mergeCell ref="E230:F230"/>
    <mergeCell ref="E238:F238"/>
    <mergeCell ref="E146:F146"/>
    <mergeCell ref="E178:F178"/>
    <mergeCell ref="D149:F149"/>
    <mergeCell ref="E154:F154"/>
    <mergeCell ref="D158:F158"/>
    <mergeCell ref="E162:F162"/>
    <mergeCell ref="E166:F166"/>
    <mergeCell ref="E42:F42"/>
    <mergeCell ref="E102:F102"/>
    <mergeCell ref="E106:F106"/>
    <mergeCell ref="E194:F194"/>
    <mergeCell ref="E198:F198"/>
    <mergeCell ref="E202:F202"/>
    <mergeCell ref="E170:F170"/>
    <mergeCell ref="D186:F186"/>
    <mergeCell ref="D174:F174"/>
    <mergeCell ref="E190:F190"/>
  </mergeCells>
  <printOptions horizontalCentered="1"/>
  <pageMargins left="0" right="0" top="0.4724409448818898" bottom="0" header="0.31496062992125984" footer="0"/>
  <pageSetup horizontalDpi="600" verticalDpi="600" orientation="landscape" scale="64" r:id="rId1"/>
  <headerFooter>
    <oddFooter>&amp;LDepartamenti i Buxhetit Komunal, MEF&amp;R&amp;P</oddFooter>
  </headerFooter>
  <rowBreaks count="2" manualBreakCount="2">
    <brk id="89" max="12" man="1"/>
    <brk id="2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53"/>
  <sheetViews>
    <sheetView view="pageBreakPreview" zoomScale="75" zoomScaleSheetLayoutView="75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I35" sqref="I35"/>
    </sheetView>
  </sheetViews>
  <sheetFormatPr defaultColWidth="9.140625" defaultRowHeight="15"/>
  <cols>
    <col min="1" max="1" width="6.7109375" style="33" customWidth="1"/>
    <col min="2" max="2" width="5.7109375" style="33" customWidth="1"/>
    <col min="3" max="3" width="8.421875" style="33" customWidth="1"/>
    <col min="4" max="4" width="6.140625" style="33" customWidth="1"/>
    <col min="5" max="5" width="5.7109375" style="33" customWidth="1"/>
    <col min="6" max="6" width="8.28125" style="33" customWidth="1"/>
    <col min="7" max="7" width="7.421875" style="33" customWidth="1"/>
    <col min="8" max="8" width="49.421875" style="67" customWidth="1"/>
    <col min="9" max="9" width="15.7109375" style="130" customWidth="1"/>
    <col min="10" max="10" width="15.28125" style="130" customWidth="1"/>
    <col min="11" max="11" width="14.57421875" style="130" customWidth="1"/>
    <col min="12" max="12" width="10.7109375" style="130" customWidth="1"/>
    <col min="13" max="13" width="15.421875" style="33" customWidth="1"/>
    <col min="14" max="16384" width="9.140625" style="33" customWidth="1"/>
  </cols>
  <sheetData>
    <row r="1" spans="1:13" ht="25.5" customHeight="1">
      <c r="A1" s="318" t="s">
        <v>233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25.5" customHeight="1">
      <c r="A2" s="319" t="s">
        <v>234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4" spans="1:12" ht="30.75" customHeight="1">
      <c r="A4" s="308" t="s">
        <v>45</v>
      </c>
      <c r="B4" s="308" t="s">
        <v>22</v>
      </c>
      <c r="C4" s="306" t="s">
        <v>173</v>
      </c>
      <c r="D4" s="308" t="s">
        <v>105</v>
      </c>
      <c r="E4" s="308" t="s">
        <v>194</v>
      </c>
      <c r="F4" s="308" t="s">
        <v>99</v>
      </c>
      <c r="G4" s="306" t="s">
        <v>24</v>
      </c>
      <c r="H4" s="304" t="s">
        <v>23</v>
      </c>
      <c r="I4" s="301" t="s">
        <v>235</v>
      </c>
      <c r="J4" s="302"/>
      <c r="K4" s="302"/>
      <c r="L4" s="303"/>
    </row>
    <row r="5" spans="1:12" ht="42.75" customHeight="1">
      <c r="A5" s="307"/>
      <c r="B5" s="307"/>
      <c r="C5" s="307"/>
      <c r="D5" s="307"/>
      <c r="E5" s="307"/>
      <c r="F5" s="307"/>
      <c r="G5" s="307"/>
      <c r="H5" s="305"/>
      <c r="I5" s="76" t="s">
        <v>192</v>
      </c>
      <c r="J5" s="76" t="s">
        <v>98</v>
      </c>
      <c r="K5" s="76" t="s">
        <v>53</v>
      </c>
      <c r="L5" s="76" t="s">
        <v>165</v>
      </c>
    </row>
    <row r="6" spans="1:12" ht="12.75" customHeight="1">
      <c r="A6" s="35"/>
      <c r="B6" s="35"/>
      <c r="C6" s="35"/>
      <c r="D6" s="35"/>
      <c r="E6" s="35"/>
      <c r="F6" s="35"/>
      <c r="G6" s="35"/>
      <c r="H6" s="68"/>
      <c r="I6" s="77"/>
      <c r="J6" s="77"/>
      <c r="K6" s="77"/>
      <c r="L6" s="77"/>
    </row>
    <row r="7" spans="1:12" ht="15" customHeight="1" hidden="1">
      <c r="A7" s="37"/>
      <c r="B7" s="37"/>
      <c r="C7" s="204">
        <v>94380</v>
      </c>
      <c r="D7" s="32"/>
      <c r="E7" s="287" t="s">
        <v>197</v>
      </c>
      <c r="F7" s="288"/>
      <c r="G7" s="288"/>
      <c r="H7" s="289"/>
      <c r="I7" s="80">
        <v>0</v>
      </c>
      <c r="J7" s="80">
        <v>0</v>
      </c>
      <c r="K7" s="80">
        <v>0</v>
      </c>
      <c r="L7" s="80">
        <v>0</v>
      </c>
    </row>
    <row r="8" spans="1:12" ht="15" customHeight="1" hidden="1">
      <c r="A8" s="34"/>
      <c r="B8" s="34"/>
      <c r="C8" s="205"/>
      <c r="D8" s="31"/>
      <c r="E8" s="31"/>
      <c r="F8" s="31"/>
      <c r="G8" s="31"/>
      <c r="H8" s="2"/>
      <c r="I8" s="126">
        <v>0</v>
      </c>
      <c r="J8" s="126"/>
      <c r="K8" s="126"/>
      <c r="L8" s="126"/>
    </row>
    <row r="9" spans="1:12" ht="15" customHeight="1" hidden="1">
      <c r="A9" s="34"/>
      <c r="B9" s="34"/>
      <c r="C9" s="205"/>
      <c r="D9" s="31"/>
      <c r="E9" s="31"/>
      <c r="F9" s="31"/>
      <c r="G9" s="31"/>
      <c r="H9" s="2"/>
      <c r="I9" s="126">
        <v>0</v>
      </c>
      <c r="J9" s="126"/>
      <c r="K9" s="126"/>
      <c r="L9" s="126"/>
    </row>
    <row r="10" spans="1:12" ht="15" customHeight="1" hidden="1">
      <c r="A10" s="34"/>
      <c r="B10" s="34"/>
      <c r="C10" s="205"/>
      <c r="D10" s="31"/>
      <c r="E10" s="31"/>
      <c r="F10" s="31"/>
      <c r="G10" s="31"/>
      <c r="H10" s="2"/>
      <c r="I10" s="126">
        <v>0</v>
      </c>
      <c r="J10" s="126"/>
      <c r="K10" s="126"/>
      <c r="L10" s="126"/>
    </row>
    <row r="11" spans="1:12" ht="15" customHeight="1" hidden="1">
      <c r="A11" s="37"/>
      <c r="B11" s="37"/>
      <c r="C11" s="204">
        <v>95860</v>
      </c>
      <c r="D11" s="32"/>
      <c r="E11" s="287" t="s">
        <v>198</v>
      </c>
      <c r="F11" s="288"/>
      <c r="G11" s="288"/>
      <c r="H11" s="289"/>
      <c r="I11" s="80">
        <v>0</v>
      </c>
      <c r="J11" s="80">
        <v>0</v>
      </c>
      <c r="K11" s="80">
        <v>0</v>
      </c>
      <c r="L11" s="80">
        <v>0</v>
      </c>
    </row>
    <row r="12" spans="1:12" ht="15" customHeight="1" hidden="1">
      <c r="A12" s="34"/>
      <c r="B12" s="34"/>
      <c r="C12" s="34"/>
      <c r="D12" s="31"/>
      <c r="E12" s="31"/>
      <c r="F12" s="31"/>
      <c r="G12" s="31"/>
      <c r="H12" s="2"/>
      <c r="I12" s="126">
        <v>0</v>
      </c>
      <c r="J12" s="126"/>
      <c r="K12" s="126"/>
      <c r="L12" s="126"/>
    </row>
    <row r="13" spans="1:12" ht="15" customHeight="1" hidden="1">
      <c r="A13" s="34"/>
      <c r="B13" s="34"/>
      <c r="C13" s="34"/>
      <c r="D13" s="31"/>
      <c r="E13" s="31"/>
      <c r="F13" s="31"/>
      <c r="G13" s="31"/>
      <c r="H13" s="2"/>
      <c r="I13" s="126">
        <v>0</v>
      </c>
      <c r="J13" s="126"/>
      <c r="K13" s="126"/>
      <c r="L13" s="126"/>
    </row>
    <row r="14" spans="1:12" ht="15" customHeight="1" hidden="1">
      <c r="A14" s="34"/>
      <c r="B14" s="34"/>
      <c r="C14" s="34"/>
      <c r="D14" s="31"/>
      <c r="E14" s="31"/>
      <c r="F14" s="31"/>
      <c r="G14" s="31"/>
      <c r="H14" s="2"/>
      <c r="I14" s="126">
        <v>0</v>
      </c>
      <c r="J14" s="126"/>
      <c r="K14" s="126"/>
      <c r="L14" s="126"/>
    </row>
    <row r="15" spans="1:12" ht="15" customHeight="1" hidden="1">
      <c r="A15" s="34"/>
      <c r="B15" s="34"/>
      <c r="C15" s="205"/>
      <c r="D15" s="31"/>
      <c r="E15" s="31"/>
      <c r="F15" s="31"/>
      <c r="G15" s="31"/>
      <c r="H15" s="2"/>
      <c r="I15" s="126">
        <v>0</v>
      </c>
      <c r="J15" s="126"/>
      <c r="K15" s="126"/>
      <c r="L15" s="126"/>
    </row>
    <row r="16" spans="1:12" ht="15" customHeight="1" hidden="1">
      <c r="A16" s="34"/>
      <c r="B16" s="34"/>
      <c r="C16" s="205"/>
      <c r="D16" s="31"/>
      <c r="E16" s="31"/>
      <c r="F16" s="31"/>
      <c r="G16" s="31"/>
      <c r="H16" s="2"/>
      <c r="I16" s="126">
        <v>0</v>
      </c>
      <c r="J16" s="126"/>
      <c r="K16" s="126"/>
      <c r="L16" s="126"/>
    </row>
    <row r="17" spans="1:12" ht="15" customHeight="1" hidden="1">
      <c r="A17" s="37"/>
      <c r="B17" s="37"/>
      <c r="C17" s="204">
        <v>95920</v>
      </c>
      <c r="D17" s="32"/>
      <c r="E17" s="287" t="s">
        <v>198</v>
      </c>
      <c r="F17" s="288"/>
      <c r="G17" s="288"/>
      <c r="H17" s="289"/>
      <c r="I17" s="80">
        <v>0</v>
      </c>
      <c r="J17" s="80">
        <v>0</v>
      </c>
      <c r="K17" s="80">
        <v>0</v>
      </c>
      <c r="L17" s="80">
        <v>0</v>
      </c>
    </row>
    <row r="18" spans="1:12" ht="15" customHeight="1" hidden="1">
      <c r="A18" s="34"/>
      <c r="B18" s="34"/>
      <c r="C18" s="34"/>
      <c r="D18" s="31"/>
      <c r="E18" s="31"/>
      <c r="F18" s="31"/>
      <c r="G18" s="31"/>
      <c r="H18" s="2"/>
      <c r="I18" s="126">
        <v>0</v>
      </c>
      <c r="J18" s="126"/>
      <c r="K18" s="126"/>
      <c r="L18" s="126"/>
    </row>
    <row r="19" spans="1:12" ht="15" customHeight="1" hidden="1">
      <c r="A19" s="34"/>
      <c r="B19" s="34"/>
      <c r="C19" s="34"/>
      <c r="D19" s="31"/>
      <c r="E19" s="31"/>
      <c r="F19" s="31"/>
      <c r="G19" s="31"/>
      <c r="H19" s="2"/>
      <c r="I19" s="126">
        <v>0</v>
      </c>
      <c r="J19" s="126"/>
      <c r="K19" s="126"/>
      <c r="L19" s="126"/>
    </row>
    <row r="20" spans="1:12" ht="15" customHeight="1" hidden="1">
      <c r="A20" s="34"/>
      <c r="B20" s="34"/>
      <c r="C20" s="34"/>
      <c r="D20" s="31"/>
      <c r="E20" s="31"/>
      <c r="F20" s="31"/>
      <c r="G20" s="31"/>
      <c r="H20" s="2"/>
      <c r="I20" s="126">
        <v>0</v>
      </c>
      <c r="J20" s="126"/>
      <c r="K20" s="126"/>
      <c r="L20" s="126"/>
    </row>
    <row r="21" spans="1:12" ht="23.25" customHeight="1">
      <c r="A21" s="206">
        <v>626</v>
      </c>
      <c r="B21" s="309" t="s">
        <v>156</v>
      </c>
      <c r="C21" s="310"/>
      <c r="D21" s="310"/>
      <c r="E21" s="310"/>
      <c r="F21" s="310"/>
      <c r="G21" s="311"/>
      <c r="H21" s="66" t="s">
        <v>21</v>
      </c>
      <c r="I21" s="78">
        <f>J21+K21</f>
        <v>235017</v>
      </c>
      <c r="J21" s="78">
        <f>J35+J84+J160+J185+J193</f>
        <v>187017</v>
      </c>
      <c r="K21" s="78">
        <f>K84+K160+K185+K193</f>
        <v>48000</v>
      </c>
      <c r="L21" s="78">
        <v>0</v>
      </c>
    </row>
    <row r="22" spans="1:12" ht="15" customHeight="1" hidden="1">
      <c r="A22" s="36"/>
      <c r="B22" s="36"/>
      <c r="C22" s="207">
        <v>160</v>
      </c>
      <c r="D22" s="290" t="s">
        <v>166</v>
      </c>
      <c r="E22" s="291"/>
      <c r="F22" s="291"/>
      <c r="G22" s="291"/>
      <c r="H22" s="292"/>
      <c r="I22" s="79">
        <v>0</v>
      </c>
      <c r="J22" s="79">
        <v>0</v>
      </c>
      <c r="K22" s="79">
        <v>0</v>
      </c>
      <c r="L22" s="79">
        <v>0</v>
      </c>
    </row>
    <row r="23" spans="1:12" ht="15" customHeight="1" hidden="1">
      <c r="A23" s="37"/>
      <c r="B23" s="37"/>
      <c r="C23" s="204">
        <v>16014</v>
      </c>
      <c r="D23" s="32"/>
      <c r="E23" s="293" t="s">
        <v>166</v>
      </c>
      <c r="F23" s="294"/>
      <c r="G23" s="294"/>
      <c r="H23" s="295"/>
      <c r="I23" s="80">
        <v>0</v>
      </c>
      <c r="J23" s="80">
        <v>0</v>
      </c>
      <c r="K23" s="80">
        <v>0</v>
      </c>
      <c r="L23" s="80">
        <v>0</v>
      </c>
    </row>
    <row r="24" spans="1:12" ht="15" customHeight="1" hidden="1">
      <c r="A24" s="34"/>
      <c r="B24" s="34"/>
      <c r="C24" s="208"/>
      <c r="D24" s="31"/>
      <c r="E24" s="31"/>
      <c r="F24" s="31"/>
      <c r="G24" s="31"/>
      <c r="H24" s="2"/>
      <c r="I24" s="126">
        <v>0</v>
      </c>
      <c r="J24" s="126"/>
      <c r="K24" s="126"/>
      <c r="L24" s="126"/>
    </row>
    <row r="25" spans="1:12" ht="15" customHeight="1" hidden="1">
      <c r="A25" s="34"/>
      <c r="B25" s="34"/>
      <c r="C25" s="208"/>
      <c r="D25" s="31"/>
      <c r="E25" s="31"/>
      <c r="F25" s="31"/>
      <c r="G25" s="31"/>
      <c r="H25" s="2"/>
      <c r="I25" s="126">
        <v>0</v>
      </c>
      <c r="J25" s="126"/>
      <c r="K25" s="126"/>
      <c r="L25" s="126"/>
    </row>
    <row r="26" spans="1:12" ht="15" customHeight="1" hidden="1">
      <c r="A26" s="34"/>
      <c r="B26" s="34"/>
      <c r="C26" s="208"/>
      <c r="D26" s="31"/>
      <c r="E26" s="31"/>
      <c r="F26" s="31"/>
      <c r="G26" s="31"/>
      <c r="H26" s="2"/>
      <c r="I26" s="126">
        <v>0</v>
      </c>
      <c r="J26" s="81"/>
      <c r="K26" s="81"/>
      <c r="L26" s="81"/>
    </row>
    <row r="27" spans="1:12" ht="15" customHeight="1" hidden="1">
      <c r="A27" s="37"/>
      <c r="B27" s="37"/>
      <c r="C27" s="204">
        <v>16094</v>
      </c>
      <c r="D27" s="32"/>
      <c r="E27" s="293" t="s">
        <v>167</v>
      </c>
      <c r="F27" s="294"/>
      <c r="G27" s="294"/>
      <c r="H27" s="295"/>
      <c r="I27" s="80">
        <v>0</v>
      </c>
      <c r="J27" s="80">
        <v>0</v>
      </c>
      <c r="K27" s="80">
        <v>0</v>
      </c>
      <c r="L27" s="80">
        <v>0</v>
      </c>
    </row>
    <row r="28" spans="1:12" ht="15" customHeight="1" hidden="1">
      <c r="A28" s="34"/>
      <c r="B28" s="34"/>
      <c r="C28" s="34"/>
      <c r="D28" s="31"/>
      <c r="E28" s="31"/>
      <c r="F28" s="31"/>
      <c r="G28" s="31"/>
      <c r="H28" s="2"/>
      <c r="I28" s="126">
        <v>0</v>
      </c>
      <c r="J28" s="126"/>
      <c r="K28" s="126"/>
      <c r="L28" s="126"/>
    </row>
    <row r="29" spans="1:12" ht="15" customHeight="1" hidden="1">
      <c r="A29" s="34"/>
      <c r="B29" s="34"/>
      <c r="C29" s="34"/>
      <c r="D29" s="31"/>
      <c r="E29" s="31"/>
      <c r="F29" s="31"/>
      <c r="G29" s="31"/>
      <c r="H29" s="2"/>
      <c r="I29" s="126">
        <v>0</v>
      </c>
      <c r="J29" s="126"/>
      <c r="K29" s="126"/>
      <c r="L29" s="126"/>
    </row>
    <row r="30" spans="1:12" ht="15" customHeight="1" hidden="1">
      <c r="A30" s="34"/>
      <c r="B30" s="34"/>
      <c r="C30" s="34"/>
      <c r="D30" s="31"/>
      <c r="E30" s="31"/>
      <c r="F30" s="31"/>
      <c r="G30" s="31"/>
      <c r="H30" s="2"/>
      <c r="I30" s="126">
        <v>0</v>
      </c>
      <c r="J30" s="126"/>
      <c r="K30" s="126"/>
      <c r="L30" s="126"/>
    </row>
    <row r="31" spans="1:12" ht="15" customHeight="1" hidden="1">
      <c r="A31" s="36"/>
      <c r="B31" s="36"/>
      <c r="C31" s="36"/>
      <c r="D31" s="290" t="s">
        <v>168</v>
      </c>
      <c r="E31" s="291"/>
      <c r="F31" s="291"/>
      <c r="G31" s="291"/>
      <c r="H31" s="292"/>
      <c r="I31" s="79">
        <v>0</v>
      </c>
      <c r="J31" s="79">
        <v>0</v>
      </c>
      <c r="K31" s="79">
        <v>0</v>
      </c>
      <c r="L31" s="79">
        <v>0</v>
      </c>
    </row>
    <row r="32" spans="1:12" ht="15" customHeight="1" hidden="1">
      <c r="A32" s="34"/>
      <c r="B32" s="34"/>
      <c r="C32" s="34"/>
      <c r="D32" s="31"/>
      <c r="E32" s="31"/>
      <c r="F32" s="31"/>
      <c r="G32" s="31"/>
      <c r="H32" s="2"/>
      <c r="I32" s="126">
        <v>0</v>
      </c>
      <c r="J32" s="81"/>
      <c r="K32" s="81"/>
      <c r="L32" s="81"/>
    </row>
    <row r="33" spans="1:12" ht="15" customHeight="1" hidden="1">
      <c r="A33" s="34"/>
      <c r="B33" s="34"/>
      <c r="C33" s="34"/>
      <c r="D33" s="31"/>
      <c r="E33" s="31"/>
      <c r="F33" s="31"/>
      <c r="G33" s="31"/>
      <c r="H33" s="2"/>
      <c r="I33" s="126">
        <v>0</v>
      </c>
      <c r="J33" s="126"/>
      <c r="K33" s="126"/>
      <c r="L33" s="126"/>
    </row>
    <row r="34" spans="1:12" ht="15" customHeight="1" hidden="1">
      <c r="A34" s="34"/>
      <c r="B34" s="34"/>
      <c r="C34" s="34"/>
      <c r="D34" s="31"/>
      <c r="E34" s="31"/>
      <c r="F34" s="31"/>
      <c r="G34" s="31"/>
      <c r="H34" s="2"/>
      <c r="I34" s="126">
        <v>0</v>
      </c>
      <c r="J34" s="126"/>
      <c r="K34" s="126"/>
      <c r="L34" s="126"/>
    </row>
    <row r="35" spans="1:12" ht="15" customHeight="1">
      <c r="A35" s="36"/>
      <c r="B35" s="36"/>
      <c r="C35" s="207">
        <v>163</v>
      </c>
      <c r="D35" s="290" t="s">
        <v>169</v>
      </c>
      <c r="E35" s="291"/>
      <c r="F35" s="291"/>
      <c r="G35" s="291"/>
      <c r="H35" s="292"/>
      <c r="I35" s="79">
        <f>I36</f>
        <v>5000</v>
      </c>
      <c r="J35" s="79">
        <f>J36</f>
        <v>5000</v>
      </c>
      <c r="K35" s="79">
        <f>K36</f>
        <v>0</v>
      </c>
      <c r="L35" s="79">
        <v>0</v>
      </c>
    </row>
    <row r="36" spans="1:12" ht="15" customHeight="1">
      <c r="A36" s="113"/>
      <c r="B36" s="113"/>
      <c r="C36" s="209">
        <v>16314</v>
      </c>
      <c r="D36" s="114"/>
      <c r="E36" s="315" t="s">
        <v>81</v>
      </c>
      <c r="F36" s="316"/>
      <c r="G36" s="316"/>
      <c r="H36" s="317"/>
      <c r="I36" s="115">
        <f>I37+I38+I39+I40+I83</f>
        <v>5000</v>
      </c>
      <c r="J36" s="115">
        <f>J37+J38+J39+J40+J83</f>
        <v>5000</v>
      </c>
      <c r="K36" s="115">
        <f>K37+K38+K39+K40+K83</f>
        <v>0</v>
      </c>
      <c r="L36" s="115">
        <v>0</v>
      </c>
    </row>
    <row r="37" spans="1:12" ht="15" customHeight="1">
      <c r="A37" s="34"/>
      <c r="B37" s="34"/>
      <c r="C37" s="205"/>
      <c r="D37" s="31"/>
      <c r="E37" s="31"/>
      <c r="F37" s="31"/>
      <c r="G37" s="31"/>
      <c r="H37" s="69" t="s">
        <v>201</v>
      </c>
      <c r="I37" s="126">
        <f>J37+K37</f>
        <v>1000</v>
      </c>
      <c r="J37" s="127">
        <v>1000</v>
      </c>
      <c r="K37" s="126"/>
      <c r="L37" s="126"/>
    </row>
    <row r="38" spans="1:12" ht="15" customHeight="1">
      <c r="A38" s="34"/>
      <c r="B38" s="34"/>
      <c r="C38" s="205"/>
      <c r="D38" s="31"/>
      <c r="E38" s="31"/>
      <c r="F38" s="31"/>
      <c r="G38" s="31"/>
      <c r="H38" s="69" t="s">
        <v>213</v>
      </c>
      <c r="I38" s="126">
        <f>J38+K38</f>
        <v>4000</v>
      </c>
      <c r="J38" s="127">
        <v>4000</v>
      </c>
      <c r="K38" s="126"/>
      <c r="L38" s="126"/>
    </row>
    <row r="39" spans="1:12" ht="15" customHeight="1">
      <c r="A39" s="34"/>
      <c r="B39" s="34"/>
      <c r="C39" s="205"/>
      <c r="D39" s="31"/>
      <c r="E39" s="31"/>
      <c r="F39" s="31"/>
      <c r="G39" s="31"/>
      <c r="H39" s="69"/>
      <c r="I39" s="126">
        <f>J39</f>
        <v>0</v>
      </c>
      <c r="J39" s="127"/>
      <c r="K39" s="126"/>
      <c r="L39" s="126"/>
    </row>
    <row r="40" spans="1:12" ht="15" customHeight="1">
      <c r="A40" s="34"/>
      <c r="B40" s="34"/>
      <c r="C40" s="205"/>
      <c r="D40" s="31"/>
      <c r="E40" s="31"/>
      <c r="F40" s="31"/>
      <c r="G40" s="31"/>
      <c r="H40" s="69"/>
      <c r="I40" s="126">
        <f>J40</f>
        <v>0</v>
      </c>
      <c r="J40" s="126"/>
      <c r="K40" s="127"/>
      <c r="L40" s="126"/>
    </row>
    <row r="41" spans="1:12" ht="15" customHeight="1" hidden="1">
      <c r="A41" s="34"/>
      <c r="B41" s="34"/>
      <c r="C41" s="205"/>
      <c r="D41" s="31"/>
      <c r="E41" s="31"/>
      <c r="F41" s="31"/>
      <c r="G41" s="31"/>
      <c r="H41" s="2"/>
      <c r="I41" s="126">
        <v>0</v>
      </c>
      <c r="J41" s="126"/>
      <c r="K41" s="126"/>
      <c r="L41" s="126"/>
    </row>
    <row r="42" spans="1:12" ht="15" customHeight="1" hidden="1">
      <c r="A42" s="37"/>
      <c r="B42" s="37"/>
      <c r="C42" s="204">
        <v>16354</v>
      </c>
      <c r="D42" s="32"/>
      <c r="E42" s="293" t="s">
        <v>82</v>
      </c>
      <c r="F42" s="294"/>
      <c r="G42" s="294"/>
      <c r="H42" s="295"/>
      <c r="I42" s="80">
        <v>0</v>
      </c>
      <c r="J42" s="80">
        <v>0</v>
      </c>
      <c r="K42" s="80">
        <v>0</v>
      </c>
      <c r="L42" s="80">
        <v>0</v>
      </c>
    </row>
    <row r="43" spans="1:12" ht="15" customHeight="1" hidden="1">
      <c r="A43" s="34"/>
      <c r="B43" s="34"/>
      <c r="C43" s="205"/>
      <c r="D43" s="31"/>
      <c r="E43" s="31"/>
      <c r="F43" s="31"/>
      <c r="G43" s="31"/>
      <c r="H43" s="2"/>
      <c r="I43" s="126">
        <v>0</v>
      </c>
      <c r="J43" s="126"/>
      <c r="K43" s="126"/>
      <c r="L43" s="126"/>
    </row>
    <row r="44" spans="1:12" ht="15" customHeight="1" hidden="1">
      <c r="A44" s="34"/>
      <c r="B44" s="34"/>
      <c r="C44" s="205"/>
      <c r="D44" s="31"/>
      <c r="E44" s="31"/>
      <c r="F44" s="31"/>
      <c r="G44" s="31"/>
      <c r="H44" s="2"/>
      <c r="I44" s="126">
        <v>0</v>
      </c>
      <c r="J44" s="126"/>
      <c r="K44" s="126"/>
      <c r="L44" s="126"/>
    </row>
    <row r="45" spans="1:12" ht="15" customHeight="1" hidden="1">
      <c r="A45" s="34"/>
      <c r="B45" s="34"/>
      <c r="C45" s="205"/>
      <c r="D45" s="31"/>
      <c r="E45" s="31"/>
      <c r="F45" s="31"/>
      <c r="G45" s="31"/>
      <c r="H45" s="2"/>
      <c r="I45" s="126">
        <v>0</v>
      </c>
      <c r="J45" s="126"/>
      <c r="K45" s="126"/>
      <c r="L45" s="126"/>
    </row>
    <row r="46" spans="1:12" ht="15" customHeight="1" hidden="1">
      <c r="A46" s="37"/>
      <c r="B46" s="37"/>
      <c r="C46" s="204">
        <v>16394</v>
      </c>
      <c r="D46" s="32"/>
      <c r="E46" s="293" t="s">
        <v>83</v>
      </c>
      <c r="F46" s="294"/>
      <c r="G46" s="294"/>
      <c r="H46" s="295"/>
      <c r="I46" s="80">
        <v>0</v>
      </c>
      <c r="J46" s="80">
        <v>0</v>
      </c>
      <c r="K46" s="80">
        <v>0</v>
      </c>
      <c r="L46" s="80">
        <v>0</v>
      </c>
    </row>
    <row r="47" spans="1:12" ht="15" customHeight="1" hidden="1">
      <c r="A47" s="34"/>
      <c r="B47" s="34"/>
      <c r="C47" s="205"/>
      <c r="D47" s="31"/>
      <c r="E47" s="31"/>
      <c r="F47" s="31"/>
      <c r="G47" s="31"/>
      <c r="H47" s="2"/>
      <c r="I47" s="126">
        <v>0</v>
      </c>
      <c r="J47" s="126"/>
      <c r="K47" s="126"/>
      <c r="L47" s="126"/>
    </row>
    <row r="48" spans="1:12" ht="15" customHeight="1" hidden="1">
      <c r="A48" s="34"/>
      <c r="B48" s="34"/>
      <c r="C48" s="205"/>
      <c r="D48" s="31"/>
      <c r="E48" s="31"/>
      <c r="F48" s="31"/>
      <c r="G48" s="31"/>
      <c r="H48" s="2"/>
      <c r="I48" s="126">
        <v>0</v>
      </c>
      <c r="J48" s="126"/>
      <c r="K48" s="126"/>
      <c r="L48" s="126"/>
    </row>
    <row r="49" spans="1:12" ht="15" customHeight="1" hidden="1">
      <c r="A49" s="34"/>
      <c r="B49" s="34"/>
      <c r="C49" s="205"/>
      <c r="D49" s="31"/>
      <c r="E49" s="31"/>
      <c r="F49" s="31"/>
      <c r="G49" s="31"/>
      <c r="H49" s="2"/>
      <c r="I49" s="126">
        <v>0</v>
      </c>
      <c r="J49" s="126"/>
      <c r="K49" s="126"/>
      <c r="L49" s="126"/>
    </row>
    <row r="50" spans="1:12" ht="15" customHeight="1" hidden="1">
      <c r="A50" s="37"/>
      <c r="B50" s="37"/>
      <c r="C50" s="204">
        <v>16434</v>
      </c>
      <c r="D50" s="32"/>
      <c r="E50" s="293" t="s">
        <v>84</v>
      </c>
      <c r="F50" s="294"/>
      <c r="G50" s="294"/>
      <c r="H50" s="295"/>
      <c r="I50" s="80">
        <v>0</v>
      </c>
      <c r="J50" s="80">
        <v>0</v>
      </c>
      <c r="K50" s="80">
        <v>0</v>
      </c>
      <c r="L50" s="80">
        <v>0</v>
      </c>
    </row>
    <row r="51" spans="1:12" ht="15" customHeight="1" hidden="1">
      <c r="A51" s="34"/>
      <c r="B51" s="34"/>
      <c r="C51" s="205"/>
      <c r="D51" s="31"/>
      <c r="E51" s="31"/>
      <c r="F51" s="31"/>
      <c r="G51" s="31"/>
      <c r="H51" s="2"/>
      <c r="I51" s="126">
        <v>0</v>
      </c>
      <c r="J51" s="126"/>
      <c r="K51" s="126"/>
      <c r="L51" s="126"/>
    </row>
    <row r="52" spans="1:12" ht="15" customHeight="1" hidden="1">
      <c r="A52" s="34"/>
      <c r="B52" s="34"/>
      <c r="C52" s="205"/>
      <c r="D52" s="31"/>
      <c r="E52" s="31"/>
      <c r="F52" s="31"/>
      <c r="G52" s="31"/>
      <c r="H52" s="2"/>
      <c r="I52" s="126">
        <v>0</v>
      </c>
      <c r="J52" s="126"/>
      <c r="K52" s="126"/>
      <c r="L52" s="126"/>
    </row>
    <row r="53" spans="1:12" ht="15" customHeight="1" hidden="1">
      <c r="A53" s="34"/>
      <c r="B53" s="34"/>
      <c r="C53" s="205"/>
      <c r="D53" s="31"/>
      <c r="E53" s="31"/>
      <c r="F53" s="31"/>
      <c r="G53" s="31"/>
      <c r="H53" s="2"/>
      <c r="I53" s="126">
        <v>0</v>
      </c>
      <c r="J53" s="126"/>
      <c r="K53" s="126"/>
      <c r="L53" s="126"/>
    </row>
    <row r="54" spans="1:12" ht="15" customHeight="1" hidden="1">
      <c r="A54" s="37"/>
      <c r="B54" s="37"/>
      <c r="C54" s="204">
        <v>16474</v>
      </c>
      <c r="D54" s="32"/>
      <c r="E54" s="293" t="s">
        <v>85</v>
      </c>
      <c r="F54" s="294"/>
      <c r="G54" s="294"/>
      <c r="H54" s="295"/>
      <c r="I54" s="80">
        <v>0</v>
      </c>
      <c r="J54" s="80">
        <v>0</v>
      </c>
      <c r="K54" s="80">
        <v>0</v>
      </c>
      <c r="L54" s="80">
        <v>0</v>
      </c>
    </row>
    <row r="55" spans="1:12" ht="15" customHeight="1" hidden="1">
      <c r="A55" s="34"/>
      <c r="B55" s="34"/>
      <c r="C55" s="205"/>
      <c r="D55" s="31"/>
      <c r="E55" s="31"/>
      <c r="F55" s="31"/>
      <c r="G55" s="31"/>
      <c r="H55" s="2"/>
      <c r="I55" s="126">
        <v>0</v>
      </c>
      <c r="J55" s="126"/>
      <c r="K55" s="126"/>
      <c r="L55" s="126"/>
    </row>
    <row r="56" spans="1:12" ht="15" customHeight="1" hidden="1">
      <c r="A56" s="34"/>
      <c r="B56" s="34"/>
      <c r="C56" s="205"/>
      <c r="D56" s="31"/>
      <c r="E56" s="31"/>
      <c r="F56" s="31"/>
      <c r="G56" s="31"/>
      <c r="H56" s="2"/>
      <c r="I56" s="126">
        <v>0</v>
      </c>
      <c r="J56" s="126"/>
      <c r="K56" s="126"/>
      <c r="L56" s="126"/>
    </row>
    <row r="57" spans="1:12" ht="15" customHeight="1" hidden="1">
      <c r="A57" s="34"/>
      <c r="B57" s="34"/>
      <c r="C57" s="205"/>
      <c r="D57" s="31"/>
      <c r="E57" s="31"/>
      <c r="F57" s="31"/>
      <c r="G57" s="31"/>
      <c r="H57" s="2"/>
      <c r="I57" s="126">
        <v>0</v>
      </c>
      <c r="J57" s="126"/>
      <c r="K57" s="126"/>
      <c r="L57" s="126"/>
    </row>
    <row r="58" spans="1:12" ht="15" customHeight="1" hidden="1">
      <c r="A58" s="37"/>
      <c r="B58" s="37"/>
      <c r="C58" s="204">
        <v>16514</v>
      </c>
      <c r="D58" s="32"/>
      <c r="E58" s="293" t="s">
        <v>86</v>
      </c>
      <c r="F58" s="294"/>
      <c r="G58" s="294"/>
      <c r="H58" s="295"/>
      <c r="I58" s="80">
        <v>0</v>
      </c>
      <c r="J58" s="80">
        <v>0</v>
      </c>
      <c r="K58" s="80">
        <v>0</v>
      </c>
      <c r="L58" s="80">
        <v>0</v>
      </c>
    </row>
    <row r="59" spans="1:12" ht="15" customHeight="1" hidden="1">
      <c r="A59" s="34"/>
      <c r="B59" s="34"/>
      <c r="C59" s="205"/>
      <c r="D59" s="31"/>
      <c r="E59" s="31"/>
      <c r="F59" s="31"/>
      <c r="G59" s="31"/>
      <c r="H59" s="2"/>
      <c r="I59" s="126">
        <v>0</v>
      </c>
      <c r="J59" s="126"/>
      <c r="K59" s="126"/>
      <c r="L59" s="126"/>
    </row>
    <row r="60" spans="1:12" ht="15" customHeight="1" hidden="1">
      <c r="A60" s="34"/>
      <c r="B60" s="34"/>
      <c r="C60" s="205"/>
      <c r="D60" s="31"/>
      <c r="E60" s="31"/>
      <c r="F60" s="31"/>
      <c r="G60" s="31"/>
      <c r="H60" s="2"/>
      <c r="I60" s="126">
        <v>0</v>
      </c>
      <c r="J60" s="126"/>
      <c r="K60" s="126"/>
      <c r="L60" s="126"/>
    </row>
    <row r="61" spans="1:12" ht="15" customHeight="1" hidden="1">
      <c r="A61" s="34"/>
      <c r="B61" s="34"/>
      <c r="C61" s="205"/>
      <c r="D61" s="31"/>
      <c r="E61" s="31"/>
      <c r="F61" s="31"/>
      <c r="G61" s="31"/>
      <c r="H61" s="2"/>
      <c r="I61" s="126">
        <v>0</v>
      </c>
      <c r="J61" s="126"/>
      <c r="K61" s="126"/>
      <c r="L61" s="126"/>
    </row>
    <row r="62" spans="1:12" ht="15" customHeight="1" hidden="1">
      <c r="A62" s="37"/>
      <c r="B62" s="37"/>
      <c r="C62" s="204">
        <v>16554</v>
      </c>
      <c r="D62" s="32"/>
      <c r="E62" s="293" t="s">
        <v>87</v>
      </c>
      <c r="F62" s="294"/>
      <c r="G62" s="294"/>
      <c r="H62" s="295"/>
      <c r="I62" s="80">
        <v>0</v>
      </c>
      <c r="J62" s="80">
        <v>0</v>
      </c>
      <c r="K62" s="80">
        <v>0</v>
      </c>
      <c r="L62" s="80">
        <v>0</v>
      </c>
    </row>
    <row r="63" spans="1:12" ht="15" customHeight="1" hidden="1">
      <c r="A63" s="34"/>
      <c r="B63" s="34"/>
      <c r="C63" s="34"/>
      <c r="D63" s="31"/>
      <c r="E63" s="31"/>
      <c r="F63" s="31"/>
      <c r="G63" s="31"/>
      <c r="H63" s="2"/>
      <c r="I63" s="126">
        <v>0</v>
      </c>
      <c r="J63" s="126"/>
      <c r="K63" s="126"/>
      <c r="L63" s="126"/>
    </row>
    <row r="64" spans="1:12" ht="15" customHeight="1" hidden="1">
      <c r="A64" s="34"/>
      <c r="B64" s="34"/>
      <c r="C64" s="34"/>
      <c r="D64" s="31"/>
      <c r="E64" s="31"/>
      <c r="F64" s="31"/>
      <c r="G64" s="31"/>
      <c r="H64" s="2"/>
      <c r="I64" s="126">
        <v>0</v>
      </c>
      <c r="J64" s="126"/>
      <c r="K64" s="126"/>
      <c r="L64" s="126"/>
    </row>
    <row r="65" spans="1:12" ht="15" customHeight="1" hidden="1">
      <c r="A65" s="34"/>
      <c r="B65" s="34"/>
      <c r="C65" s="34"/>
      <c r="D65" s="31"/>
      <c r="E65" s="31"/>
      <c r="F65" s="31"/>
      <c r="G65" s="31"/>
      <c r="H65" s="2"/>
      <c r="I65" s="126">
        <v>0</v>
      </c>
      <c r="J65" s="126"/>
      <c r="K65" s="126"/>
      <c r="L65" s="126"/>
    </row>
    <row r="66" spans="1:12" ht="15" customHeight="1" hidden="1">
      <c r="A66" s="36"/>
      <c r="B66" s="36"/>
      <c r="C66" s="207">
        <v>166</v>
      </c>
      <c r="D66" s="290" t="s">
        <v>88</v>
      </c>
      <c r="E66" s="291"/>
      <c r="F66" s="291"/>
      <c r="G66" s="291"/>
      <c r="H66" s="292"/>
      <c r="I66" s="79">
        <v>0</v>
      </c>
      <c r="J66" s="79">
        <v>0</v>
      </c>
      <c r="K66" s="79">
        <v>0</v>
      </c>
      <c r="L66" s="79">
        <v>0</v>
      </c>
    </row>
    <row r="67" spans="1:12" ht="15" customHeight="1" hidden="1">
      <c r="A67" s="34"/>
      <c r="B67" s="34"/>
      <c r="C67" s="34"/>
      <c r="D67" s="31"/>
      <c r="E67" s="31"/>
      <c r="F67" s="31"/>
      <c r="G67" s="31"/>
      <c r="H67" s="2"/>
      <c r="I67" s="126">
        <v>0</v>
      </c>
      <c r="J67" s="126"/>
      <c r="K67" s="126"/>
      <c r="L67" s="126"/>
    </row>
    <row r="68" spans="1:12" ht="15" customHeight="1" hidden="1">
      <c r="A68" s="34"/>
      <c r="B68" s="34"/>
      <c r="C68" s="34"/>
      <c r="D68" s="31"/>
      <c r="E68" s="31"/>
      <c r="F68" s="31"/>
      <c r="G68" s="31"/>
      <c r="H68" s="2"/>
      <c r="I68" s="126">
        <v>0</v>
      </c>
      <c r="J68" s="126"/>
      <c r="K68" s="126"/>
      <c r="L68" s="126"/>
    </row>
    <row r="69" spans="1:12" ht="15" customHeight="1" hidden="1">
      <c r="A69" s="34"/>
      <c r="B69" s="34"/>
      <c r="C69" s="34"/>
      <c r="D69" s="31"/>
      <c r="E69" s="31"/>
      <c r="F69" s="31"/>
      <c r="G69" s="31"/>
      <c r="H69" s="2"/>
      <c r="I69" s="126">
        <v>0</v>
      </c>
      <c r="J69" s="126"/>
      <c r="K69" s="126"/>
      <c r="L69" s="126"/>
    </row>
    <row r="70" spans="1:12" ht="15" customHeight="1" hidden="1">
      <c r="A70" s="36"/>
      <c r="B70" s="36"/>
      <c r="C70" s="207">
        <v>167</v>
      </c>
      <c r="D70" s="290" t="s">
        <v>89</v>
      </c>
      <c r="E70" s="291"/>
      <c r="F70" s="291"/>
      <c r="G70" s="291"/>
      <c r="H70" s="292"/>
      <c r="I70" s="79">
        <v>0</v>
      </c>
      <c r="J70" s="79">
        <v>0</v>
      </c>
      <c r="K70" s="79">
        <v>0</v>
      </c>
      <c r="L70" s="79">
        <v>0</v>
      </c>
    </row>
    <row r="71" spans="1:12" ht="15" customHeight="1" hidden="1">
      <c r="A71" s="34"/>
      <c r="B71" s="34"/>
      <c r="C71" s="34"/>
      <c r="D71" s="31"/>
      <c r="E71" s="31"/>
      <c r="F71" s="31"/>
      <c r="G71" s="31"/>
      <c r="H71" s="2"/>
      <c r="I71" s="126">
        <v>0</v>
      </c>
      <c r="J71" s="126"/>
      <c r="K71" s="126"/>
      <c r="L71" s="126"/>
    </row>
    <row r="72" spans="1:12" ht="15" customHeight="1" hidden="1">
      <c r="A72" s="34"/>
      <c r="B72" s="34"/>
      <c r="C72" s="34"/>
      <c r="D72" s="31"/>
      <c r="E72" s="31"/>
      <c r="F72" s="31"/>
      <c r="G72" s="31"/>
      <c r="H72" s="2"/>
      <c r="I72" s="126">
        <v>0</v>
      </c>
      <c r="J72" s="126"/>
      <c r="K72" s="126"/>
      <c r="L72" s="126"/>
    </row>
    <row r="73" spans="1:12" ht="15" customHeight="1" hidden="1">
      <c r="A73" s="34"/>
      <c r="B73" s="34"/>
      <c r="C73" s="34"/>
      <c r="D73" s="31"/>
      <c r="E73" s="31"/>
      <c r="F73" s="31"/>
      <c r="G73" s="31"/>
      <c r="H73" s="2"/>
      <c r="I73" s="126">
        <v>0</v>
      </c>
      <c r="J73" s="126"/>
      <c r="K73" s="126"/>
      <c r="L73" s="126"/>
    </row>
    <row r="74" spans="1:12" ht="15" customHeight="1" hidden="1">
      <c r="A74" s="36"/>
      <c r="B74" s="36"/>
      <c r="C74" s="207">
        <v>175</v>
      </c>
      <c r="D74" s="290" t="s">
        <v>90</v>
      </c>
      <c r="E74" s="291"/>
      <c r="F74" s="291"/>
      <c r="G74" s="291"/>
      <c r="H74" s="292"/>
      <c r="I74" s="79">
        <v>0</v>
      </c>
      <c r="J74" s="79">
        <v>0</v>
      </c>
      <c r="K74" s="79">
        <v>0</v>
      </c>
      <c r="L74" s="79">
        <v>0</v>
      </c>
    </row>
    <row r="75" spans="1:12" ht="15" customHeight="1" hidden="1">
      <c r="A75" s="37"/>
      <c r="B75" s="37"/>
      <c r="C75" s="204">
        <v>17514</v>
      </c>
      <c r="D75" s="32"/>
      <c r="E75" s="293" t="s">
        <v>91</v>
      </c>
      <c r="F75" s="294"/>
      <c r="G75" s="294"/>
      <c r="H75" s="295"/>
      <c r="I75" s="80">
        <v>0</v>
      </c>
      <c r="J75" s="80">
        <v>0</v>
      </c>
      <c r="K75" s="80">
        <v>0</v>
      </c>
      <c r="L75" s="80">
        <v>0</v>
      </c>
    </row>
    <row r="76" spans="1:12" ht="15" customHeight="1" hidden="1">
      <c r="A76" s="34"/>
      <c r="B76" s="34"/>
      <c r="C76" s="205"/>
      <c r="D76" s="31"/>
      <c r="E76" s="31"/>
      <c r="F76" s="31"/>
      <c r="G76" s="31"/>
      <c r="H76" s="2"/>
      <c r="I76" s="126">
        <v>0</v>
      </c>
      <c r="J76" s="126"/>
      <c r="K76" s="126"/>
      <c r="L76" s="126"/>
    </row>
    <row r="77" spans="1:12" ht="15" customHeight="1" hidden="1">
      <c r="A77" s="34"/>
      <c r="B77" s="34"/>
      <c r="C77" s="205"/>
      <c r="D77" s="31"/>
      <c r="E77" s="31"/>
      <c r="F77" s="31"/>
      <c r="G77" s="31"/>
      <c r="H77" s="2"/>
      <c r="I77" s="126">
        <v>0</v>
      </c>
      <c r="J77" s="126"/>
      <c r="K77" s="126"/>
      <c r="L77" s="126"/>
    </row>
    <row r="78" spans="1:12" ht="15" customHeight="1" hidden="1">
      <c r="A78" s="34"/>
      <c r="B78" s="34"/>
      <c r="C78" s="205"/>
      <c r="D78" s="31"/>
      <c r="E78" s="31"/>
      <c r="F78" s="31"/>
      <c r="G78" s="31"/>
      <c r="H78" s="2"/>
      <c r="I78" s="126">
        <v>0</v>
      </c>
      <c r="J78" s="126"/>
      <c r="K78" s="126"/>
      <c r="L78" s="126"/>
    </row>
    <row r="79" spans="1:12" ht="15" customHeight="1" hidden="1">
      <c r="A79" s="37"/>
      <c r="B79" s="37"/>
      <c r="C79" s="204">
        <v>17554</v>
      </c>
      <c r="D79" s="32"/>
      <c r="E79" s="293" t="s">
        <v>92</v>
      </c>
      <c r="F79" s="294"/>
      <c r="G79" s="294"/>
      <c r="H79" s="295"/>
      <c r="I79" s="80">
        <v>0</v>
      </c>
      <c r="J79" s="80">
        <v>0</v>
      </c>
      <c r="K79" s="80">
        <v>0</v>
      </c>
      <c r="L79" s="80">
        <v>0</v>
      </c>
    </row>
    <row r="80" spans="1:12" ht="15" customHeight="1" hidden="1">
      <c r="A80" s="34"/>
      <c r="B80" s="34"/>
      <c r="C80" s="34"/>
      <c r="D80" s="31"/>
      <c r="E80" s="31"/>
      <c r="F80" s="31"/>
      <c r="G80" s="31"/>
      <c r="H80" s="2"/>
      <c r="I80" s="126">
        <v>0</v>
      </c>
      <c r="J80" s="126"/>
      <c r="K80" s="126"/>
      <c r="L80" s="126"/>
    </row>
    <row r="81" spans="1:12" ht="15" customHeight="1" hidden="1">
      <c r="A81" s="34"/>
      <c r="B81" s="34"/>
      <c r="C81" s="34"/>
      <c r="D81" s="31"/>
      <c r="E81" s="31"/>
      <c r="F81" s="31"/>
      <c r="G81" s="31"/>
      <c r="H81" s="2"/>
      <c r="I81" s="126">
        <v>0</v>
      </c>
      <c r="J81" s="126"/>
      <c r="K81" s="126"/>
      <c r="L81" s="126"/>
    </row>
    <row r="82" spans="1:12" ht="15" customHeight="1" hidden="1">
      <c r="A82" s="34"/>
      <c r="B82" s="34"/>
      <c r="C82" s="34"/>
      <c r="D82" s="31"/>
      <c r="E82" s="31"/>
      <c r="F82" s="31"/>
      <c r="G82" s="31"/>
      <c r="H82" s="2"/>
      <c r="I82" s="126">
        <v>0</v>
      </c>
      <c r="J82" s="126"/>
      <c r="K82" s="126"/>
      <c r="L82" s="126"/>
    </row>
    <row r="83" spans="1:12" ht="15" customHeight="1">
      <c r="A83" s="34"/>
      <c r="B83" s="34"/>
      <c r="C83" s="34"/>
      <c r="D83" s="31"/>
      <c r="E83" s="31"/>
      <c r="F83" s="31"/>
      <c r="G83" s="31"/>
      <c r="H83" s="123"/>
      <c r="I83" s="126">
        <f>J83</f>
        <v>0</v>
      </c>
      <c r="J83" s="126"/>
      <c r="K83" s="126"/>
      <c r="L83" s="126"/>
    </row>
    <row r="84" spans="1:12" ht="15" customHeight="1">
      <c r="A84" s="36"/>
      <c r="B84" s="36"/>
      <c r="C84" s="207">
        <v>180</v>
      </c>
      <c r="D84" s="290" t="s">
        <v>93</v>
      </c>
      <c r="E84" s="291"/>
      <c r="F84" s="291"/>
      <c r="G84" s="291"/>
      <c r="H84" s="292"/>
      <c r="I84" s="79">
        <f>J84+K84</f>
        <v>196556</v>
      </c>
      <c r="J84" s="79">
        <f>J85</f>
        <v>158556</v>
      </c>
      <c r="K84" s="79">
        <f>K85</f>
        <v>38000</v>
      </c>
      <c r="L84" s="79">
        <v>0</v>
      </c>
    </row>
    <row r="85" spans="1:12" ht="15" customHeight="1">
      <c r="A85" s="113"/>
      <c r="B85" s="113"/>
      <c r="C85" s="113">
        <v>18014</v>
      </c>
      <c r="D85" s="113"/>
      <c r="E85" s="113" t="s">
        <v>202</v>
      </c>
      <c r="F85" s="113"/>
      <c r="G85" s="113"/>
      <c r="H85" s="113"/>
      <c r="I85" s="116">
        <f>SUM(I86:I159)</f>
        <v>196556</v>
      </c>
      <c r="J85" s="116">
        <f>SUM(J86:J159)</f>
        <v>158556</v>
      </c>
      <c r="K85" s="116">
        <f>K86+K87+K88+K89+K90+K91+K146+K148+K149+K150+K151+K152+K153+K154+K155+K156++K157+K158+K159</f>
        <v>38000</v>
      </c>
      <c r="L85" s="113"/>
    </row>
    <row r="86" spans="1:12" ht="15" customHeight="1">
      <c r="A86" s="34"/>
      <c r="B86" s="34"/>
      <c r="C86" s="34"/>
      <c r="D86" s="210"/>
      <c r="E86" s="211"/>
      <c r="F86" s="211"/>
      <c r="G86" s="211"/>
      <c r="H86" s="212" t="s">
        <v>236</v>
      </c>
      <c r="I86" s="213">
        <f>J86+K86</f>
        <v>3000</v>
      </c>
      <c r="J86" s="127">
        <v>3000</v>
      </c>
      <c r="K86" s="127"/>
      <c r="L86" s="127"/>
    </row>
    <row r="87" spans="1:12" ht="15" customHeight="1">
      <c r="A87" s="34"/>
      <c r="B87" s="34"/>
      <c r="C87" s="34"/>
      <c r="D87" s="210"/>
      <c r="E87" s="211"/>
      <c r="F87" s="211"/>
      <c r="G87" s="211"/>
      <c r="H87" s="212" t="s">
        <v>237</v>
      </c>
      <c r="I87" s="213">
        <f aca="true" t="shared" si="0" ref="I87:I151">J87+K87</f>
        <v>57900</v>
      </c>
      <c r="J87" s="127">
        <v>19900</v>
      </c>
      <c r="K87" s="214">
        <v>38000</v>
      </c>
      <c r="L87" s="127"/>
    </row>
    <row r="88" spans="1:12" ht="15" customHeight="1">
      <c r="A88" s="34"/>
      <c r="B88" s="34"/>
      <c r="C88" s="34"/>
      <c r="D88" s="210"/>
      <c r="E88" s="211"/>
      <c r="F88" s="211"/>
      <c r="G88" s="211"/>
      <c r="H88" s="215" t="s">
        <v>238</v>
      </c>
      <c r="I88" s="213">
        <f t="shared" si="0"/>
        <v>43656</v>
      </c>
      <c r="J88" s="127">
        <v>43656</v>
      </c>
      <c r="K88" s="127"/>
      <c r="L88" s="127"/>
    </row>
    <row r="89" spans="1:12" ht="15" customHeight="1">
      <c r="A89" s="34"/>
      <c r="B89" s="34"/>
      <c r="C89" s="34"/>
      <c r="D89" s="210"/>
      <c r="E89" s="211"/>
      <c r="F89" s="211"/>
      <c r="G89" s="211"/>
      <c r="H89" s="216" t="s">
        <v>239</v>
      </c>
      <c r="I89" s="213">
        <f t="shared" si="0"/>
        <v>15000</v>
      </c>
      <c r="J89" s="127">
        <v>15000</v>
      </c>
      <c r="K89" s="127"/>
      <c r="L89" s="127"/>
    </row>
    <row r="90" spans="1:12" ht="15" customHeight="1">
      <c r="A90" s="34"/>
      <c r="B90" s="34"/>
      <c r="C90" s="34"/>
      <c r="D90" s="210"/>
      <c r="E90" s="211"/>
      <c r="F90" s="211"/>
      <c r="G90" s="211"/>
      <c r="H90" s="217" t="s">
        <v>240</v>
      </c>
      <c r="I90" s="213">
        <f t="shared" si="0"/>
        <v>10000</v>
      </c>
      <c r="J90" s="127">
        <v>10000</v>
      </c>
      <c r="K90" s="127"/>
      <c r="L90" s="127"/>
    </row>
    <row r="91" spans="1:12" ht="15" customHeight="1">
      <c r="A91" s="34"/>
      <c r="B91" s="34"/>
      <c r="C91" s="34"/>
      <c r="D91" s="210"/>
      <c r="E91" s="210"/>
      <c r="F91" s="210"/>
      <c r="G91" s="210"/>
      <c r="H91" s="218" t="s">
        <v>241</v>
      </c>
      <c r="I91" s="213">
        <f t="shared" si="0"/>
        <v>5000</v>
      </c>
      <c r="J91" s="127">
        <v>5000</v>
      </c>
      <c r="K91" s="126"/>
      <c r="L91" s="126"/>
    </row>
    <row r="92" spans="1:12" ht="15" customHeight="1" hidden="1">
      <c r="A92" s="37"/>
      <c r="B92" s="37"/>
      <c r="C92" s="204">
        <v>18054</v>
      </c>
      <c r="D92" s="219"/>
      <c r="E92" s="300" t="s">
        <v>95</v>
      </c>
      <c r="F92" s="300"/>
      <c r="G92" s="300"/>
      <c r="H92" s="300"/>
      <c r="I92" s="213">
        <f t="shared" si="0"/>
        <v>0</v>
      </c>
      <c r="J92" s="81">
        <v>0</v>
      </c>
      <c r="K92" s="80">
        <v>0</v>
      </c>
      <c r="L92" s="80">
        <v>0</v>
      </c>
    </row>
    <row r="93" spans="1:12" ht="15" customHeight="1" hidden="1">
      <c r="A93" s="34"/>
      <c r="B93" s="34"/>
      <c r="C93" s="205"/>
      <c r="D93" s="210"/>
      <c r="E93" s="210"/>
      <c r="F93" s="210"/>
      <c r="G93" s="210"/>
      <c r="H93" s="216"/>
      <c r="I93" s="213">
        <f t="shared" si="0"/>
        <v>0</v>
      </c>
      <c r="J93" s="127"/>
      <c r="K93" s="126"/>
      <c r="L93" s="126"/>
    </row>
    <row r="94" spans="1:12" ht="15" customHeight="1" hidden="1">
      <c r="A94" s="34"/>
      <c r="B94" s="34"/>
      <c r="C94" s="205"/>
      <c r="D94" s="210"/>
      <c r="E94" s="210"/>
      <c r="F94" s="210"/>
      <c r="G94" s="210"/>
      <c r="H94" s="216"/>
      <c r="I94" s="213">
        <f t="shared" si="0"/>
        <v>0</v>
      </c>
      <c r="J94" s="127"/>
      <c r="K94" s="126"/>
      <c r="L94" s="126"/>
    </row>
    <row r="95" spans="1:12" ht="15" customHeight="1" hidden="1">
      <c r="A95" s="34"/>
      <c r="B95" s="34"/>
      <c r="C95" s="205"/>
      <c r="D95" s="210"/>
      <c r="E95" s="210"/>
      <c r="F95" s="210"/>
      <c r="G95" s="210"/>
      <c r="H95" s="216"/>
      <c r="I95" s="213">
        <f t="shared" si="0"/>
        <v>0</v>
      </c>
      <c r="J95" s="127"/>
      <c r="K95" s="126"/>
      <c r="L95" s="126"/>
    </row>
    <row r="96" spans="1:12" ht="15" customHeight="1" hidden="1">
      <c r="A96" s="37"/>
      <c r="B96" s="37"/>
      <c r="C96" s="204">
        <v>18094</v>
      </c>
      <c r="D96" s="219"/>
      <c r="E96" s="300" t="s">
        <v>0</v>
      </c>
      <c r="F96" s="300"/>
      <c r="G96" s="300"/>
      <c r="H96" s="300"/>
      <c r="I96" s="213">
        <f t="shared" si="0"/>
        <v>0</v>
      </c>
      <c r="J96" s="81">
        <v>0</v>
      </c>
      <c r="K96" s="80">
        <v>0</v>
      </c>
      <c r="L96" s="80">
        <v>0</v>
      </c>
    </row>
    <row r="97" spans="1:12" ht="15" customHeight="1" hidden="1">
      <c r="A97" s="34"/>
      <c r="B97" s="34"/>
      <c r="C97" s="205"/>
      <c r="D97" s="210"/>
      <c r="E97" s="210"/>
      <c r="F97" s="210"/>
      <c r="G97" s="210"/>
      <c r="H97" s="216"/>
      <c r="I97" s="213">
        <f t="shared" si="0"/>
        <v>0</v>
      </c>
      <c r="J97" s="127"/>
      <c r="K97" s="126"/>
      <c r="L97" s="126"/>
    </row>
    <row r="98" spans="1:12" ht="15" customHeight="1" hidden="1">
      <c r="A98" s="34"/>
      <c r="B98" s="34"/>
      <c r="C98" s="205"/>
      <c r="D98" s="210"/>
      <c r="E98" s="210"/>
      <c r="F98" s="210"/>
      <c r="G98" s="210"/>
      <c r="H98" s="216"/>
      <c r="I98" s="213">
        <f t="shared" si="0"/>
        <v>0</v>
      </c>
      <c r="J98" s="127"/>
      <c r="K98" s="126"/>
      <c r="L98" s="126"/>
    </row>
    <row r="99" spans="1:12" ht="15" customHeight="1" hidden="1">
      <c r="A99" s="34"/>
      <c r="B99" s="34"/>
      <c r="C99" s="205"/>
      <c r="D99" s="210"/>
      <c r="E99" s="210"/>
      <c r="F99" s="210"/>
      <c r="G99" s="210"/>
      <c r="H99" s="216"/>
      <c r="I99" s="213">
        <f t="shared" si="0"/>
        <v>0</v>
      </c>
      <c r="J99" s="127"/>
      <c r="K99" s="126"/>
      <c r="L99" s="126"/>
    </row>
    <row r="100" spans="1:12" ht="15" customHeight="1" hidden="1">
      <c r="A100" s="37"/>
      <c r="B100" s="37"/>
      <c r="C100" s="204">
        <v>18134</v>
      </c>
      <c r="D100" s="219"/>
      <c r="E100" s="300" t="s">
        <v>1</v>
      </c>
      <c r="F100" s="300"/>
      <c r="G100" s="300"/>
      <c r="H100" s="300"/>
      <c r="I100" s="213">
        <f t="shared" si="0"/>
        <v>0</v>
      </c>
      <c r="J100" s="81">
        <v>0</v>
      </c>
      <c r="K100" s="80">
        <v>0</v>
      </c>
      <c r="L100" s="80">
        <v>0</v>
      </c>
    </row>
    <row r="101" spans="1:12" ht="15" customHeight="1" hidden="1">
      <c r="A101" s="34"/>
      <c r="B101" s="34"/>
      <c r="C101" s="205"/>
      <c r="D101" s="210"/>
      <c r="E101" s="210"/>
      <c r="F101" s="210"/>
      <c r="G101" s="210"/>
      <c r="H101" s="216"/>
      <c r="I101" s="213">
        <f t="shared" si="0"/>
        <v>0</v>
      </c>
      <c r="J101" s="127"/>
      <c r="K101" s="126"/>
      <c r="L101" s="126"/>
    </row>
    <row r="102" spans="1:12" ht="15" customHeight="1" hidden="1">
      <c r="A102" s="34"/>
      <c r="B102" s="34"/>
      <c r="C102" s="205"/>
      <c r="D102" s="210"/>
      <c r="E102" s="210"/>
      <c r="F102" s="210"/>
      <c r="G102" s="210"/>
      <c r="H102" s="216"/>
      <c r="I102" s="213">
        <f t="shared" si="0"/>
        <v>0</v>
      </c>
      <c r="J102" s="127"/>
      <c r="K102" s="126"/>
      <c r="L102" s="126"/>
    </row>
    <row r="103" spans="1:12" ht="15" customHeight="1" hidden="1">
      <c r="A103" s="34"/>
      <c r="B103" s="34"/>
      <c r="C103" s="205"/>
      <c r="D103" s="210"/>
      <c r="E103" s="210"/>
      <c r="F103" s="210"/>
      <c r="G103" s="210"/>
      <c r="H103" s="216"/>
      <c r="I103" s="213">
        <f t="shared" si="0"/>
        <v>0</v>
      </c>
      <c r="J103" s="127"/>
      <c r="K103" s="126"/>
      <c r="L103" s="126"/>
    </row>
    <row r="104" spans="1:12" ht="15" customHeight="1" hidden="1">
      <c r="A104" s="37"/>
      <c r="B104" s="37"/>
      <c r="C104" s="204">
        <v>18174</v>
      </c>
      <c r="D104" s="219"/>
      <c r="E104" s="300" t="s">
        <v>2</v>
      </c>
      <c r="F104" s="300"/>
      <c r="G104" s="300"/>
      <c r="H104" s="300"/>
      <c r="I104" s="213">
        <f t="shared" si="0"/>
        <v>0</v>
      </c>
      <c r="J104" s="81">
        <v>0</v>
      </c>
      <c r="K104" s="80">
        <v>0</v>
      </c>
      <c r="L104" s="80">
        <v>0</v>
      </c>
    </row>
    <row r="105" spans="1:12" ht="15" customHeight="1" hidden="1">
      <c r="A105" s="34"/>
      <c r="B105" s="34"/>
      <c r="C105" s="205"/>
      <c r="D105" s="210"/>
      <c r="E105" s="210"/>
      <c r="F105" s="210"/>
      <c r="G105" s="210"/>
      <c r="H105" s="216"/>
      <c r="I105" s="213">
        <f t="shared" si="0"/>
        <v>0</v>
      </c>
      <c r="J105" s="127"/>
      <c r="K105" s="126"/>
      <c r="L105" s="126"/>
    </row>
    <row r="106" spans="1:12" ht="15" customHeight="1" hidden="1">
      <c r="A106" s="34"/>
      <c r="B106" s="34"/>
      <c r="C106" s="205"/>
      <c r="D106" s="210"/>
      <c r="E106" s="210"/>
      <c r="F106" s="210"/>
      <c r="G106" s="210"/>
      <c r="H106" s="216"/>
      <c r="I106" s="213">
        <f t="shared" si="0"/>
        <v>0</v>
      </c>
      <c r="J106" s="127"/>
      <c r="K106" s="126"/>
      <c r="L106" s="126"/>
    </row>
    <row r="107" spans="1:12" ht="15" customHeight="1" hidden="1">
      <c r="A107" s="34"/>
      <c r="B107" s="34"/>
      <c r="C107" s="205"/>
      <c r="D107" s="210"/>
      <c r="E107" s="210"/>
      <c r="F107" s="210"/>
      <c r="G107" s="210"/>
      <c r="H107" s="216"/>
      <c r="I107" s="213">
        <f t="shared" si="0"/>
        <v>0</v>
      </c>
      <c r="J107" s="127"/>
      <c r="K107" s="126"/>
      <c r="L107" s="126"/>
    </row>
    <row r="108" spans="1:12" ht="15" customHeight="1" hidden="1">
      <c r="A108" s="37"/>
      <c r="B108" s="37"/>
      <c r="C108" s="204">
        <v>18418</v>
      </c>
      <c r="D108" s="219"/>
      <c r="E108" s="300" t="s">
        <v>3</v>
      </c>
      <c r="F108" s="300"/>
      <c r="G108" s="300"/>
      <c r="H108" s="300"/>
      <c r="I108" s="213">
        <f t="shared" si="0"/>
        <v>0</v>
      </c>
      <c r="J108" s="81">
        <v>0</v>
      </c>
      <c r="K108" s="80">
        <v>0</v>
      </c>
      <c r="L108" s="80">
        <v>0</v>
      </c>
    </row>
    <row r="109" spans="1:12" ht="15" customHeight="1" hidden="1">
      <c r="A109" s="34"/>
      <c r="B109" s="34"/>
      <c r="C109" s="205"/>
      <c r="D109" s="210"/>
      <c r="E109" s="210"/>
      <c r="F109" s="210"/>
      <c r="G109" s="210"/>
      <c r="H109" s="216"/>
      <c r="I109" s="213">
        <f t="shared" si="0"/>
        <v>0</v>
      </c>
      <c r="J109" s="127"/>
      <c r="K109" s="126"/>
      <c r="L109" s="126"/>
    </row>
    <row r="110" spans="1:12" ht="15" customHeight="1" hidden="1">
      <c r="A110" s="34"/>
      <c r="B110" s="34"/>
      <c r="C110" s="205"/>
      <c r="D110" s="210"/>
      <c r="E110" s="210"/>
      <c r="F110" s="210"/>
      <c r="G110" s="210"/>
      <c r="H110" s="216"/>
      <c r="I110" s="213">
        <f t="shared" si="0"/>
        <v>0</v>
      </c>
      <c r="J110" s="127"/>
      <c r="K110" s="126"/>
      <c r="L110" s="126"/>
    </row>
    <row r="111" spans="1:12" ht="15" customHeight="1" hidden="1">
      <c r="A111" s="34"/>
      <c r="B111" s="34"/>
      <c r="C111" s="205"/>
      <c r="D111" s="210"/>
      <c r="E111" s="210"/>
      <c r="F111" s="210"/>
      <c r="G111" s="210"/>
      <c r="H111" s="216"/>
      <c r="I111" s="213">
        <f t="shared" si="0"/>
        <v>0</v>
      </c>
      <c r="J111" s="127"/>
      <c r="K111" s="126"/>
      <c r="L111" s="126"/>
    </row>
    <row r="112" spans="1:12" ht="15" customHeight="1" hidden="1">
      <c r="A112" s="37"/>
      <c r="B112" s="37"/>
      <c r="C112" s="204">
        <v>18458</v>
      </c>
      <c r="D112" s="219"/>
      <c r="E112" s="300" t="s">
        <v>4</v>
      </c>
      <c r="F112" s="300"/>
      <c r="G112" s="300"/>
      <c r="H112" s="300"/>
      <c r="I112" s="213">
        <f t="shared" si="0"/>
        <v>0</v>
      </c>
      <c r="J112" s="81">
        <v>0</v>
      </c>
      <c r="K112" s="80">
        <v>0</v>
      </c>
      <c r="L112" s="80">
        <v>0</v>
      </c>
    </row>
    <row r="113" spans="1:12" ht="15" customHeight="1" hidden="1">
      <c r="A113" s="34"/>
      <c r="B113" s="34"/>
      <c r="C113" s="34"/>
      <c r="D113" s="210"/>
      <c r="E113" s="210"/>
      <c r="F113" s="210"/>
      <c r="G113" s="210"/>
      <c r="H113" s="216"/>
      <c r="I113" s="213">
        <f t="shared" si="0"/>
        <v>0</v>
      </c>
      <c r="J113" s="127"/>
      <c r="K113" s="126"/>
      <c r="L113" s="126"/>
    </row>
    <row r="114" spans="1:12" ht="15" customHeight="1" hidden="1">
      <c r="A114" s="34"/>
      <c r="B114" s="34"/>
      <c r="C114" s="34"/>
      <c r="D114" s="210"/>
      <c r="E114" s="210"/>
      <c r="F114" s="210"/>
      <c r="G114" s="210"/>
      <c r="H114" s="216"/>
      <c r="I114" s="213">
        <f t="shared" si="0"/>
        <v>0</v>
      </c>
      <c r="J114" s="127"/>
      <c r="K114" s="126"/>
      <c r="L114" s="126"/>
    </row>
    <row r="115" spans="1:12" ht="15" customHeight="1" hidden="1">
      <c r="A115" s="34"/>
      <c r="B115" s="34"/>
      <c r="C115" s="34"/>
      <c r="D115" s="210"/>
      <c r="E115" s="210"/>
      <c r="F115" s="210"/>
      <c r="G115" s="210"/>
      <c r="H115" s="216"/>
      <c r="I115" s="213">
        <f t="shared" si="0"/>
        <v>0</v>
      </c>
      <c r="J115" s="127"/>
      <c r="K115" s="126"/>
      <c r="L115" s="126"/>
    </row>
    <row r="116" spans="1:12" ht="15" customHeight="1" hidden="1">
      <c r="A116" s="36"/>
      <c r="B116" s="36"/>
      <c r="C116" s="207">
        <v>195</v>
      </c>
      <c r="D116" s="299" t="s">
        <v>5</v>
      </c>
      <c r="E116" s="299"/>
      <c r="F116" s="299"/>
      <c r="G116" s="299"/>
      <c r="H116" s="299"/>
      <c r="I116" s="213">
        <f t="shared" si="0"/>
        <v>0</v>
      </c>
      <c r="J116" s="81">
        <v>0</v>
      </c>
      <c r="K116" s="79">
        <v>0</v>
      </c>
      <c r="L116" s="79">
        <v>0</v>
      </c>
    </row>
    <row r="117" spans="1:12" ht="15" customHeight="1" hidden="1">
      <c r="A117" s="34"/>
      <c r="B117" s="34"/>
      <c r="C117" s="34"/>
      <c r="D117" s="210"/>
      <c r="E117" s="210"/>
      <c r="F117" s="210"/>
      <c r="G117" s="210"/>
      <c r="H117" s="216"/>
      <c r="I117" s="213">
        <f t="shared" si="0"/>
        <v>0</v>
      </c>
      <c r="J117" s="127"/>
      <c r="K117" s="126"/>
      <c r="L117" s="126"/>
    </row>
    <row r="118" spans="1:12" ht="15" customHeight="1" hidden="1">
      <c r="A118" s="34"/>
      <c r="B118" s="34"/>
      <c r="C118" s="34"/>
      <c r="D118" s="210"/>
      <c r="E118" s="210"/>
      <c r="F118" s="210"/>
      <c r="G118" s="210"/>
      <c r="H118" s="216"/>
      <c r="I118" s="213">
        <f t="shared" si="0"/>
        <v>0</v>
      </c>
      <c r="J118" s="127"/>
      <c r="K118" s="126"/>
      <c r="L118" s="126"/>
    </row>
    <row r="119" spans="1:12" ht="15" customHeight="1" hidden="1">
      <c r="A119" s="34"/>
      <c r="B119" s="34"/>
      <c r="C119" s="34"/>
      <c r="D119" s="210"/>
      <c r="E119" s="210"/>
      <c r="F119" s="210"/>
      <c r="G119" s="210"/>
      <c r="H119" s="216"/>
      <c r="I119" s="213">
        <f t="shared" si="0"/>
        <v>0</v>
      </c>
      <c r="J119" s="127"/>
      <c r="K119" s="126"/>
      <c r="L119" s="126"/>
    </row>
    <row r="120" spans="1:12" ht="15" customHeight="1" hidden="1">
      <c r="A120" s="36"/>
      <c r="B120" s="36"/>
      <c r="C120" s="207">
        <v>470</v>
      </c>
      <c r="D120" s="299" t="s">
        <v>6</v>
      </c>
      <c r="E120" s="299"/>
      <c r="F120" s="299"/>
      <c r="G120" s="299"/>
      <c r="H120" s="299"/>
      <c r="I120" s="213">
        <f t="shared" si="0"/>
        <v>0</v>
      </c>
      <c r="J120" s="81">
        <v>0</v>
      </c>
      <c r="K120" s="79">
        <v>0</v>
      </c>
      <c r="L120" s="79">
        <v>0</v>
      </c>
    </row>
    <row r="121" spans="1:12" ht="15" customHeight="1" hidden="1">
      <c r="A121" s="37"/>
      <c r="B121" s="37"/>
      <c r="C121" s="204">
        <v>47014</v>
      </c>
      <c r="D121" s="219"/>
      <c r="E121" s="300" t="s">
        <v>196</v>
      </c>
      <c r="F121" s="300"/>
      <c r="G121" s="300"/>
      <c r="H121" s="300"/>
      <c r="I121" s="213">
        <f t="shared" si="0"/>
        <v>0</v>
      </c>
      <c r="J121" s="81">
        <v>0</v>
      </c>
      <c r="K121" s="80">
        <v>0</v>
      </c>
      <c r="L121" s="80">
        <v>0</v>
      </c>
    </row>
    <row r="122" spans="1:12" ht="15" customHeight="1" hidden="1">
      <c r="A122" s="34"/>
      <c r="B122" s="34"/>
      <c r="C122" s="205"/>
      <c r="D122" s="210"/>
      <c r="E122" s="210"/>
      <c r="F122" s="210"/>
      <c r="G122" s="210"/>
      <c r="H122" s="216"/>
      <c r="I122" s="213">
        <f t="shared" si="0"/>
        <v>0</v>
      </c>
      <c r="J122" s="127"/>
      <c r="K122" s="126"/>
      <c r="L122" s="126"/>
    </row>
    <row r="123" spans="1:12" ht="15" customHeight="1" hidden="1">
      <c r="A123" s="34"/>
      <c r="B123" s="34"/>
      <c r="C123" s="205"/>
      <c r="D123" s="210"/>
      <c r="E123" s="210"/>
      <c r="F123" s="210"/>
      <c r="G123" s="210"/>
      <c r="H123" s="216"/>
      <c r="I123" s="213">
        <f t="shared" si="0"/>
        <v>0</v>
      </c>
      <c r="J123" s="127"/>
      <c r="K123" s="126"/>
      <c r="L123" s="126"/>
    </row>
    <row r="124" spans="1:12" ht="15" customHeight="1" hidden="1">
      <c r="A124" s="34"/>
      <c r="B124" s="34"/>
      <c r="C124" s="205"/>
      <c r="D124" s="210"/>
      <c r="E124" s="210"/>
      <c r="F124" s="210"/>
      <c r="G124" s="210"/>
      <c r="H124" s="216"/>
      <c r="I124" s="213">
        <f t="shared" si="0"/>
        <v>0</v>
      </c>
      <c r="J124" s="127"/>
      <c r="K124" s="126"/>
      <c r="L124" s="126"/>
    </row>
    <row r="125" spans="1:12" ht="15" customHeight="1" hidden="1">
      <c r="A125" s="37"/>
      <c r="B125" s="37"/>
      <c r="C125" s="204">
        <v>47054</v>
      </c>
      <c r="D125" s="219"/>
      <c r="E125" s="300" t="s">
        <v>8</v>
      </c>
      <c r="F125" s="300"/>
      <c r="G125" s="300"/>
      <c r="H125" s="300"/>
      <c r="I125" s="213">
        <f t="shared" si="0"/>
        <v>0</v>
      </c>
      <c r="J125" s="81">
        <v>0</v>
      </c>
      <c r="K125" s="80">
        <v>0</v>
      </c>
      <c r="L125" s="80">
        <v>0</v>
      </c>
    </row>
    <row r="126" spans="1:12" ht="15" customHeight="1" hidden="1">
      <c r="A126" s="34"/>
      <c r="B126" s="34"/>
      <c r="C126" s="205"/>
      <c r="D126" s="210"/>
      <c r="E126" s="210"/>
      <c r="F126" s="210"/>
      <c r="G126" s="210"/>
      <c r="H126" s="216"/>
      <c r="I126" s="213">
        <f t="shared" si="0"/>
        <v>0</v>
      </c>
      <c r="J126" s="127"/>
      <c r="K126" s="126"/>
      <c r="L126" s="126"/>
    </row>
    <row r="127" spans="1:12" ht="15" customHeight="1" hidden="1">
      <c r="A127" s="34"/>
      <c r="B127" s="34"/>
      <c r="C127" s="205"/>
      <c r="D127" s="210"/>
      <c r="E127" s="210"/>
      <c r="F127" s="210"/>
      <c r="G127" s="210"/>
      <c r="H127" s="216"/>
      <c r="I127" s="213">
        <f t="shared" si="0"/>
        <v>0</v>
      </c>
      <c r="J127" s="127"/>
      <c r="K127" s="126"/>
      <c r="L127" s="126"/>
    </row>
    <row r="128" spans="1:12" ht="15" customHeight="1" hidden="1">
      <c r="A128" s="34"/>
      <c r="B128" s="34"/>
      <c r="C128" s="205"/>
      <c r="D128" s="210"/>
      <c r="E128" s="210"/>
      <c r="F128" s="210"/>
      <c r="G128" s="210"/>
      <c r="H128" s="216"/>
      <c r="I128" s="213">
        <f t="shared" si="0"/>
        <v>0</v>
      </c>
      <c r="J128" s="127"/>
      <c r="K128" s="126"/>
      <c r="L128" s="126"/>
    </row>
    <row r="129" spans="1:12" ht="15" customHeight="1" hidden="1">
      <c r="A129" s="37"/>
      <c r="B129" s="37"/>
      <c r="C129" s="204">
        <v>47094</v>
      </c>
      <c r="D129" s="219"/>
      <c r="E129" s="300" t="s">
        <v>9</v>
      </c>
      <c r="F129" s="300"/>
      <c r="G129" s="300"/>
      <c r="H129" s="300"/>
      <c r="I129" s="213">
        <f t="shared" si="0"/>
        <v>0</v>
      </c>
      <c r="J129" s="81">
        <v>0</v>
      </c>
      <c r="K129" s="80">
        <v>0</v>
      </c>
      <c r="L129" s="80">
        <v>0</v>
      </c>
    </row>
    <row r="130" spans="1:12" ht="15" customHeight="1" hidden="1">
      <c r="A130" s="34"/>
      <c r="B130" s="34"/>
      <c r="C130" s="34"/>
      <c r="D130" s="210"/>
      <c r="E130" s="210"/>
      <c r="F130" s="210"/>
      <c r="G130" s="210"/>
      <c r="H130" s="216"/>
      <c r="I130" s="213">
        <f t="shared" si="0"/>
        <v>0</v>
      </c>
      <c r="J130" s="127"/>
      <c r="K130" s="126"/>
      <c r="L130" s="126"/>
    </row>
    <row r="131" spans="1:12" ht="15" customHeight="1" hidden="1">
      <c r="A131" s="34"/>
      <c r="B131" s="34"/>
      <c r="C131" s="34"/>
      <c r="D131" s="210"/>
      <c r="E131" s="210"/>
      <c r="F131" s="210"/>
      <c r="G131" s="210"/>
      <c r="H131" s="216"/>
      <c r="I131" s="213">
        <f t="shared" si="0"/>
        <v>0</v>
      </c>
      <c r="J131" s="127"/>
      <c r="K131" s="126"/>
      <c r="L131" s="126"/>
    </row>
    <row r="132" spans="1:12" ht="15" customHeight="1" hidden="1">
      <c r="A132" s="34"/>
      <c r="B132" s="34"/>
      <c r="C132" s="34"/>
      <c r="D132" s="210"/>
      <c r="E132" s="210"/>
      <c r="F132" s="210"/>
      <c r="G132" s="210"/>
      <c r="H132" s="216"/>
      <c r="I132" s="213">
        <f t="shared" si="0"/>
        <v>0</v>
      </c>
      <c r="J132" s="127"/>
      <c r="K132" s="126"/>
      <c r="L132" s="126"/>
    </row>
    <row r="133" spans="1:12" ht="15" customHeight="1" hidden="1">
      <c r="A133" s="38"/>
      <c r="B133" s="38"/>
      <c r="C133" s="220" t="s">
        <v>96</v>
      </c>
      <c r="D133" s="299" t="s">
        <v>10</v>
      </c>
      <c r="E133" s="299"/>
      <c r="F133" s="299"/>
      <c r="G133" s="299"/>
      <c r="H133" s="299"/>
      <c r="I133" s="213">
        <f t="shared" si="0"/>
        <v>0</v>
      </c>
      <c r="J133" s="81">
        <v>0</v>
      </c>
      <c r="K133" s="79">
        <v>0</v>
      </c>
      <c r="L133" s="79">
        <v>0</v>
      </c>
    </row>
    <row r="134" spans="1:12" ht="15" customHeight="1" hidden="1">
      <c r="A134" s="37"/>
      <c r="B134" s="37"/>
      <c r="C134" s="204">
        <v>48014</v>
      </c>
      <c r="D134" s="219"/>
      <c r="E134" s="300" t="s">
        <v>11</v>
      </c>
      <c r="F134" s="300"/>
      <c r="G134" s="300"/>
      <c r="H134" s="300"/>
      <c r="I134" s="213">
        <f t="shared" si="0"/>
        <v>0</v>
      </c>
      <c r="J134" s="81">
        <v>0</v>
      </c>
      <c r="K134" s="80">
        <v>0</v>
      </c>
      <c r="L134" s="80">
        <v>0</v>
      </c>
    </row>
    <row r="135" spans="1:12" ht="15" customHeight="1" hidden="1">
      <c r="A135" s="34"/>
      <c r="B135" s="34"/>
      <c r="C135" s="205"/>
      <c r="D135" s="210"/>
      <c r="E135" s="210"/>
      <c r="F135" s="210"/>
      <c r="G135" s="210"/>
      <c r="H135" s="216"/>
      <c r="I135" s="213">
        <f t="shared" si="0"/>
        <v>0</v>
      </c>
      <c r="J135" s="127"/>
      <c r="K135" s="126"/>
      <c r="L135" s="126"/>
    </row>
    <row r="136" spans="1:12" ht="15" customHeight="1" hidden="1">
      <c r="A136" s="34"/>
      <c r="B136" s="34"/>
      <c r="C136" s="205"/>
      <c r="D136" s="210"/>
      <c r="E136" s="210"/>
      <c r="F136" s="210"/>
      <c r="G136" s="210"/>
      <c r="H136" s="216"/>
      <c r="I136" s="213">
        <f t="shared" si="0"/>
        <v>0</v>
      </c>
      <c r="J136" s="127"/>
      <c r="K136" s="126"/>
      <c r="L136" s="126"/>
    </row>
    <row r="137" spans="1:12" ht="15" customHeight="1" hidden="1">
      <c r="A137" s="34"/>
      <c r="B137" s="34"/>
      <c r="C137" s="205"/>
      <c r="D137" s="210"/>
      <c r="E137" s="210"/>
      <c r="F137" s="210"/>
      <c r="G137" s="210"/>
      <c r="H137" s="216"/>
      <c r="I137" s="213">
        <f t="shared" si="0"/>
        <v>0</v>
      </c>
      <c r="J137" s="127"/>
      <c r="K137" s="126"/>
      <c r="L137" s="126"/>
    </row>
    <row r="138" spans="1:12" ht="15" customHeight="1" hidden="1">
      <c r="A138" s="37"/>
      <c r="B138" s="37"/>
      <c r="C138" s="204">
        <v>48054</v>
      </c>
      <c r="D138" s="219"/>
      <c r="E138" s="300" t="s">
        <v>12</v>
      </c>
      <c r="F138" s="300"/>
      <c r="G138" s="300"/>
      <c r="H138" s="300"/>
      <c r="I138" s="213">
        <f t="shared" si="0"/>
        <v>0</v>
      </c>
      <c r="J138" s="81">
        <v>0</v>
      </c>
      <c r="K138" s="80">
        <v>0</v>
      </c>
      <c r="L138" s="80">
        <v>0</v>
      </c>
    </row>
    <row r="139" spans="1:12" ht="15" customHeight="1" hidden="1">
      <c r="A139" s="34"/>
      <c r="B139" s="34"/>
      <c r="C139" s="205"/>
      <c r="D139" s="210"/>
      <c r="E139" s="210"/>
      <c r="F139" s="210"/>
      <c r="G139" s="210"/>
      <c r="H139" s="216"/>
      <c r="I139" s="213">
        <f t="shared" si="0"/>
        <v>0</v>
      </c>
      <c r="J139" s="127"/>
      <c r="K139" s="126"/>
      <c r="L139" s="126"/>
    </row>
    <row r="140" spans="1:12" ht="15" customHeight="1" hidden="1">
      <c r="A140" s="34"/>
      <c r="B140" s="34"/>
      <c r="C140" s="205"/>
      <c r="D140" s="210"/>
      <c r="E140" s="210"/>
      <c r="F140" s="210"/>
      <c r="G140" s="210"/>
      <c r="H140" s="216"/>
      <c r="I140" s="213">
        <f t="shared" si="0"/>
        <v>0</v>
      </c>
      <c r="J140" s="127"/>
      <c r="K140" s="126"/>
      <c r="L140" s="126"/>
    </row>
    <row r="141" spans="1:12" ht="15" customHeight="1" hidden="1">
      <c r="A141" s="34"/>
      <c r="B141" s="34"/>
      <c r="C141" s="205"/>
      <c r="D141" s="210"/>
      <c r="E141" s="210"/>
      <c r="F141" s="210"/>
      <c r="G141" s="210"/>
      <c r="H141" s="216"/>
      <c r="I141" s="213">
        <f t="shared" si="0"/>
        <v>0</v>
      </c>
      <c r="J141" s="127"/>
      <c r="K141" s="126"/>
      <c r="L141" s="126"/>
    </row>
    <row r="142" spans="1:12" ht="15" customHeight="1" hidden="1">
      <c r="A142" s="37"/>
      <c r="B142" s="37"/>
      <c r="C142" s="204">
        <v>48094</v>
      </c>
      <c r="D142" s="219"/>
      <c r="E142" s="300" t="s">
        <v>13</v>
      </c>
      <c r="F142" s="300"/>
      <c r="G142" s="300"/>
      <c r="H142" s="300"/>
      <c r="I142" s="213">
        <f t="shared" si="0"/>
        <v>0</v>
      </c>
      <c r="J142" s="81">
        <v>0</v>
      </c>
      <c r="K142" s="80">
        <v>0</v>
      </c>
      <c r="L142" s="80">
        <v>0</v>
      </c>
    </row>
    <row r="143" spans="1:12" ht="15" customHeight="1" hidden="1">
      <c r="A143" s="34"/>
      <c r="B143" s="34"/>
      <c r="C143" s="34"/>
      <c r="D143" s="210"/>
      <c r="E143" s="210"/>
      <c r="F143" s="210"/>
      <c r="G143" s="210"/>
      <c r="H143" s="216"/>
      <c r="I143" s="213">
        <f t="shared" si="0"/>
        <v>0</v>
      </c>
      <c r="J143" s="127"/>
      <c r="K143" s="126"/>
      <c r="L143" s="126"/>
    </row>
    <row r="144" spans="1:12" ht="15" customHeight="1" hidden="1">
      <c r="A144" s="34"/>
      <c r="B144" s="34"/>
      <c r="C144" s="34"/>
      <c r="D144" s="210"/>
      <c r="E144" s="210"/>
      <c r="F144" s="210"/>
      <c r="G144" s="210"/>
      <c r="H144" s="216"/>
      <c r="I144" s="213">
        <f t="shared" si="0"/>
        <v>0</v>
      </c>
      <c r="J144" s="127"/>
      <c r="K144" s="126"/>
      <c r="L144" s="126"/>
    </row>
    <row r="145" spans="1:12" ht="15" customHeight="1" hidden="1">
      <c r="A145" s="34"/>
      <c r="B145" s="34"/>
      <c r="C145" s="34"/>
      <c r="D145" s="210"/>
      <c r="E145" s="210"/>
      <c r="F145" s="210"/>
      <c r="G145" s="210"/>
      <c r="H145" s="216"/>
      <c r="I145" s="213">
        <f t="shared" si="0"/>
        <v>0</v>
      </c>
      <c r="J145" s="127"/>
      <c r="K145" s="126"/>
      <c r="L145" s="126"/>
    </row>
    <row r="146" spans="1:12" ht="15" customHeight="1">
      <c r="A146" s="34"/>
      <c r="B146" s="34"/>
      <c r="C146" s="34"/>
      <c r="D146" s="210"/>
      <c r="E146" s="210"/>
      <c r="F146" s="210"/>
      <c r="G146" s="210"/>
      <c r="H146" s="217" t="s">
        <v>242</v>
      </c>
      <c r="I146" s="213">
        <f t="shared" si="0"/>
        <v>2000</v>
      </c>
      <c r="J146" s="127">
        <v>2000</v>
      </c>
      <c r="K146" s="126"/>
      <c r="L146" s="126"/>
    </row>
    <row r="147" spans="1:12" ht="15" customHeight="1">
      <c r="A147" s="34"/>
      <c r="B147" s="34"/>
      <c r="C147" s="34"/>
      <c r="D147" s="210"/>
      <c r="E147" s="210"/>
      <c r="F147" s="210"/>
      <c r="G147" s="210"/>
      <c r="H147" s="221" t="s">
        <v>243</v>
      </c>
      <c r="I147" s="213">
        <f t="shared" si="0"/>
        <v>5000</v>
      </c>
      <c r="J147" s="127">
        <v>5000</v>
      </c>
      <c r="K147" s="126"/>
      <c r="L147" s="126"/>
    </row>
    <row r="148" spans="1:12" ht="15" customHeight="1">
      <c r="A148" s="34"/>
      <c r="B148" s="34"/>
      <c r="C148" s="34"/>
      <c r="D148" s="210"/>
      <c r="E148" s="210"/>
      <c r="F148" s="210"/>
      <c r="G148" s="210"/>
      <c r="H148" s="221" t="s">
        <v>212</v>
      </c>
      <c r="I148" s="213">
        <f>J148</f>
        <v>5000</v>
      </c>
      <c r="J148" s="127">
        <v>5000</v>
      </c>
      <c r="K148" s="126"/>
      <c r="L148" s="126"/>
    </row>
    <row r="149" spans="1:12" ht="15" customHeight="1">
      <c r="A149" s="34"/>
      <c r="B149" s="34"/>
      <c r="C149" s="34"/>
      <c r="D149" s="210"/>
      <c r="E149" s="210"/>
      <c r="F149" s="210"/>
      <c r="G149" s="210"/>
      <c r="H149" s="222" t="s">
        <v>228</v>
      </c>
      <c r="I149" s="213">
        <f t="shared" si="0"/>
        <v>6000</v>
      </c>
      <c r="J149" s="127">
        <v>6000</v>
      </c>
      <c r="K149" s="126"/>
      <c r="L149" s="126"/>
    </row>
    <row r="150" spans="1:12" ht="15" customHeight="1">
      <c r="A150" s="34"/>
      <c r="B150" s="34"/>
      <c r="C150" s="34"/>
      <c r="D150" s="210"/>
      <c r="E150" s="210"/>
      <c r="F150" s="210"/>
      <c r="G150" s="210"/>
      <c r="H150" s="221" t="s">
        <v>244</v>
      </c>
      <c r="I150" s="213">
        <f t="shared" si="0"/>
        <v>29000</v>
      </c>
      <c r="J150" s="127">
        <v>29000</v>
      </c>
      <c r="K150" s="126"/>
      <c r="L150" s="126"/>
    </row>
    <row r="151" spans="1:12" ht="15" customHeight="1">
      <c r="A151" s="34"/>
      <c r="B151" s="34"/>
      <c r="C151" s="34"/>
      <c r="D151" s="210"/>
      <c r="E151" s="210"/>
      <c r="F151" s="210"/>
      <c r="G151" s="210"/>
      <c r="H151" s="221" t="s">
        <v>245</v>
      </c>
      <c r="I151" s="213">
        <f t="shared" si="0"/>
        <v>15000</v>
      </c>
      <c r="J151" s="127">
        <v>15000</v>
      </c>
      <c r="K151" s="126"/>
      <c r="L151" s="126"/>
    </row>
    <row r="152" spans="1:12" ht="15" customHeight="1">
      <c r="A152" s="34"/>
      <c r="B152" s="34"/>
      <c r="C152" s="34"/>
      <c r="D152" s="210"/>
      <c r="E152" s="210"/>
      <c r="F152" s="210"/>
      <c r="G152" s="210"/>
      <c r="H152" s="221"/>
      <c r="I152" s="213">
        <f aca="true" t="shared" si="1" ref="I152:I159">J152+K152</f>
        <v>0</v>
      </c>
      <c r="J152" s="127">
        <v>0</v>
      </c>
      <c r="K152" s="126"/>
      <c r="L152" s="126"/>
    </row>
    <row r="153" spans="1:12" ht="15" customHeight="1">
      <c r="A153" s="34"/>
      <c r="B153" s="34"/>
      <c r="C153" s="34"/>
      <c r="D153" s="223"/>
      <c r="E153" s="223"/>
      <c r="F153" s="223"/>
      <c r="G153" s="223"/>
      <c r="H153" s="224"/>
      <c r="I153" s="127">
        <f t="shared" si="1"/>
        <v>0</v>
      </c>
      <c r="J153" s="127"/>
      <c r="K153" s="126"/>
      <c r="L153" s="126"/>
    </row>
    <row r="154" spans="1:12" ht="15" customHeight="1">
      <c r="A154" s="34"/>
      <c r="B154" s="34"/>
      <c r="C154" s="34"/>
      <c r="D154" s="31"/>
      <c r="E154" s="31"/>
      <c r="F154" s="31"/>
      <c r="G154" s="31"/>
      <c r="H154" s="123"/>
      <c r="I154" s="127"/>
      <c r="J154" s="127"/>
      <c r="K154" s="126"/>
      <c r="L154" s="126"/>
    </row>
    <row r="155" spans="1:12" ht="15" customHeight="1">
      <c r="A155" s="34"/>
      <c r="B155" s="34"/>
      <c r="C155" s="34"/>
      <c r="D155" s="31"/>
      <c r="E155" s="31"/>
      <c r="F155" s="31"/>
      <c r="G155" s="31"/>
      <c r="H155" s="149"/>
      <c r="I155" s="127">
        <f t="shared" si="1"/>
        <v>0</v>
      </c>
      <c r="J155" s="127"/>
      <c r="K155" s="127"/>
      <c r="L155" s="126"/>
    </row>
    <row r="156" spans="1:12" ht="15" customHeight="1">
      <c r="A156" s="34"/>
      <c r="B156" s="34"/>
      <c r="C156" s="34"/>
      <c r="D156" s="31"/>
      <c r="E156" s="31"/>
      <c r="F156" s="31"/>
      <c r="G156" s="31"/>
      <c r="H156" s="123"/>
      <c r="I156" s="127">
        <f t="shared" si="1"/>
        <v>0</v>
      </c>
      <c r="J156" s="127"/>
      <c r="K156" s="127"/>
      <c r="L156" s="126"/>
    </row>
    <row r="157" spans="1:12" ht="15" customHeight="1">
      <c r="A157" s="34"/>
      <c r="B157" s="34"/>
      <c r="C157" s="34"/>
      <c r="D157" s="31"/>
      <c r="E157" s="31"/>
      <c r="F157" s="31"/>
      <c r="G157" s="31"/>
      <c r="H157" s="123"/>
      <c r="I157" s="127">
        <f t="shared" si="1"/>
        <v>0</v>
      </c>
      <c r="J157" s="127"/>
      <c r="K157" s="127"/>
      <c r="L157" s="126"/>
    </row>
    <row r="158" spans="1:12" ht="15" customHeight="1">
      <c r="A158" s="34"/>
      <c r="B158" s="34"/>
      <c r="C158" s="34"/>
      <c r="D158" s="31"/>
      <c r="E158" s="31"/>
      <c r="F158" s="31"/>
      <c r="G158" s="31"/>
      <c r="H158" s="69"/>
      <c r="I158" s="127">
        <f t="shared" si="1"/>
        <v>0</v>
      </c>
      <c r="J158" s="127"/>
      <c r="K158" s="127"/>
      <c r="L158" s="126"/>
    </row>
    <row r="159" spans="1:12" ht="15" customHeight="1">
      <c r="A159" s="34"/>
      <c r="B159" s="34"/>
      <c r="C159" s="34"/>
      <c r="D159" s="31"/>
      <c r="E159" s="31"/>
      <c r="F159" s="31"/>
      <c r="G159" s="31"/>
      <c r="H159" s="131"/>
      <c r="I159" s="127">
        <f t="shared" si="1"/>
        <v>0</v>
      </c>
      <c r="J159" s="126"/>
      <c r="K159" s="127"/>
      <c r="L159" s="126"/>
    </row>
    <row r="160" spans="1:12" ht="15" customHeight="1">
      <c r="A160" s="36"/>
      <c r="B160" s="36"/>
      <c r="C160" s="207">
        <v>650</v>
      </c>
      <c r="D160" s="290" t="s">
        <v>209</v>
      </c>
      <c r="E160" s="291"/>
      <c r="F160" s="291"/>
      <c r="G160" s="291"/>
      <c r="H160" s="292"/>
      <c r="I160" s="79">
        <f>I180</f>
        <v>1250</v>
      </c>
      <c r="J160" s="79">
        <f>J180</f>
        <v>1250</v>
      </c>
      <c r="K160" s="79">
        <f>K180</f>
        <v>0</v>
      </c>
      <c r="L160" s="79">
        <v>0</v>
      </c>
    </row>
    <row r="161" spans="1:12" ht="15" customHeight="1" hidden="1">
      <c r="A161" s="34"/>
      <c r="B161" s="34"/>
      <c r="C161" s="205"/>
      <c r="D161" s="31"/>
      <c r="E161" s="31"/>
      <c r="F161" s="31"/>
      <c r="G161" s="31"/>
      <c r="H161" s="2"/>
      <c r="I161" s="126">
        <v>0</v>
      </c>
      <c r="J161" s="126"/>
      <c r="K161" s="126"/>
      <c r="L161" s="126"/>
    </row>
    <row r="162" spans="1:12" ht="15" customHeight="1" hidden="1">
      <c r="A162" s="34"/>
      <c r="B162" s="34"/>
      <c r="C162" s="205"/>
      <c r="D162" s="31"/>
      <c r="E162" s="31"/>
      <c r="F162" s="31"/>
      <c r="G162" s="31"/>
      <c r="H162" s="2"/>
      <c r="I162" s="126">
        <v>0</v>
      </c>
      <c r="J162" s="126"/>
      <c r="K162" s="126"/>
      <c r="L162" s="126"/>
    </row>
    <row r="163" spans="1:12" ht="15" customHeight="1" hidden="1">
      <c r="A163" s="37"/>
      <c r="B163" s="37"/>
      <c r="C163" s="204">
        <v>65270</v>
      </c>
      <c r="D163" s="32"/>
      <c r="E163" s="293" t="s">
        <v>16</v>
      </c>
      <c r="F163" s="294"/>
      <c r="G163" s="294"/>
      <c r="H163" s="295"/>
      <c r="I163" s="80">
        <v>0</v>
      </c>
      <c r="J163" s="80">
        <v>0</v>
      </c>
      <c r="K163" s="80">
        <v>0</v>
      </c>
      <c r="L163" s="80">
        <v>0</v>
      </c>
    </row>
    <row r="164" spans="1:12" ht="15" customHeight="1" hidden="1">
      <c r="A164" s="34"/>
      <c r="B164" s="34"/>
      <c r="C164" s="205"/>
      <c r="D164" s="31"/>
      <c r="E164" s="31"/>
      <c r="F164" s="31"/>
      <c r="G164" s="31"/>
      <c r="H164" s="2"/>
      <c r="I164" s="126">
        <v>0</v>
      </c>
      <c r="J164" s="126"/>
      <c r="K164" s="126"/>
      <c r="L164" s="126"/>
    </row>
    <row r="165" spans="1:12" ht="15" customHeight="1" hidden="1">
      <c r="A165" s="34"/>
      <c r="B165" s="34"/>
      <c r="C165" s="205"/>
      <c r="D165" s="31"/>
      <c r="E165" s="31"/>
      <c r="F165" s="31"/>
      <c r="G165" s="31"/>
      <c r="H165" s="2"/>
      <c r="I165" s="126">
        <v>0</v>
      </c>
      <c r="J165" s="126"/>
      <c r="K165" s="126"/>
      <c r="L165" s="126"/>
    </row>
    <row r="166" spans="1:12" ht="15" customHeight="1" hidden="1">
      <c r="A166" s="34"/>
      <c r="B166" s="34"/>
      <c r="C166" s="205"/>
      <c r="D166" s="31"/>
      <c r="E166" s="31"/>
      <c r="F166" s="31"/>
      <c r="G166" s="31"/>
      <c r="H166" s="2"/>
      <c r="I166" s="126">
        <v>0</v>
      </c>
      <c r="J166" s="126"/>
      <c r="K166" s="126"/>
      <c r="L166" s="126"/>
    </row>
    <row r="167" spans="1:12" ht="15" customHeight="1" hidden="1">
      <c r="A167" s="37"/>
      <c r="B167" s="37"/>
      <c r="C167" s="204">
        <v>65470</v>
      </c>
      <c r="D167" s="32"/>
      <c r="E167" s="312" t="s">
        <v>83</v>
      </c>
      <c r="F167" s="313"/>
      <c r="G167" s="313"/>
      <c r="H167" s="314"/>
      <c r="I167" s="80">
        <v>0</v>
      </c>
      <c r="J167" s="80">
        <v>0</v>
      </c>
      <c r="K167" s="80">
        <v>0</v>
      </c>
      <c r="L167" s="80">
        <v>0</v>
      </c>
    </row>
    <row r="168" spans="1:12" ht="15" customHeight="1" hidden="1">
      <c r="A168" s="34"/>
      <c r="B168" s="34"/>
      <c r="C168" s="34"/>
      <c r="D168" s="31"/>
      <c r="E168" s="31"/>
      <c r="F168" s="31"/>
      <c r="G168" s="31"/>
      <c r="H168" s="2"/>
      <c r="I168" s="126">
        <v>0</v>
      </c>
      <c r="J168" s="126"/>
      <c r="K168" s="126"/>
      <c r="L168" s="126"/>
    </row>
    <row r="169" spans="1:12" ht="15" customHeight="1" hidden="1">
      <c r="A169" s="34"/>
      <c r="B169" s="34"/>
      <c r="C169" s="34"/>
      <c r="D169" s="31"/>
      <c r="E169" s="31"/>
      <c r="F169" s="31"/>
      <c r="G169" s="31"/>
      <c r="H169" s="2"/>
      <c r="I169" s="126">
        <v>0</v>
      </c>
      <c r="J169" s="126"/>
      <c r="K169" s="126"/>
      <c r="L169" s="126"/>
    </row>
    <row r="170" spans="1:12" ht="15" customHeight="1" hidden="1">
      <c r="A170" s="34"/>
      <c r="B170" s="34"/>
      <c r="C170" s="34"/>
      <c r="D170" s="31"/>
      <c r="E170" s="31"/>
      <c r="F170" s="31"/>
      <c r="G170" s="31"/>
      <c r="H170" s="2"/>
      <c r="I170" s="126">
        <v>0</v>
      </c>
      <c r="J170" s="126"/>
      <c r="K170" s="126"/>
      <c r="L170" s="126"/>
    </row>
    <row r="171" spans="1:12" ht="15" customHeight="1" hidden="1">
      <c r="A171" s="36"/>
      <c r="B171" s="36"/>
      <c r="C171" s="207">
        <v>660</v>
      </c>
      <c r="D171" s="290" t="s">
        <v>17</v>
      </c>
      <c r="E171" s="291"/>
      <c r="F171" s="291"/>
      <c r="G171" s="291"/>
      <c r="H171" s="292"/>
      <c r="I171" s="79">
        <v>0</v>
      </c>
      <c r="J171" s="79">
        <v>0</v>
      </c>
      <c r="K171" s="79">
        <v>0</v>
      </c>
      <c r="L171" s="79">
        <v>0</v>
      </c>
    </row>
    <row r="172" spans="1:12" ht="15" customHeight="1" hidden="1">
      <c r="A172" s="37"/>
      <c r="B172" s="37"/>
      <c r="C172" s="204">
        <v>66375</v>
      </c>
      <c r="D172" s="32"/>
      <c r="E172" s="293" t="s">
        <v>18</v>
      </c>
      <c r="F172" s="294"/>
      <c r="G172" s="294"/>
      <c r="H172" s="295"/>
      <c r="I172" s="80">
        <v>0</v>
      </c>
      <c r="J172" s="80">
        <v>0</v>
      </c>
      <c r="K172" s="80">
        <v>0</v>
      </c>
      <c r="L172" s="80">
        <v>0</v>
      </c>
    </row>
    <row r="173" spans="1:12" ht="15" customHeight="1" hidden="1">
      <c r="A173" s="34"/>
      <c r="B173" s="34"/>
      <c r="C173" s="205"/>
      <c r="D173" s="31"/>
      <c r="E173" s="31"/>
      <c r="F173" s="31"/>
      <c r="G173" s="31"/>
      <c r="H173" s="2"/>
      <c r="I173" s="126">
        <v>0</v>
      </c>
      <c r="J173" s="126"/>
      <c r="K173" s="126"/>
      <c r="L173" s="126"/>
    </row>
    <row r="174" spans="1:12" ht="15" customHeight="1" hidden="1">
      <c r="A174" s="34"/>
      <c r="B174" s="34"/>
      <c r="C174" s="205"/>
      <c r="D174" s="31"/>
      <c r="E174" s="31"/>
      <c r="F174" s="31"/>
      <c r="G174" s="31"/>
      <c r="H174" s="2"/>
      <c r="I174" s="126">
        <v>0</v>
      </c>
      <c r="J174" s="126"/>
      <c r="K174" s="126"/>
      <c r="L174" s="126"/>
    </row>
    <row r="175" spans="1:12" ht="15" customHeight="1" hidden="1">
      <c r="A175" s="34"/>
      <c r="B175" s="34"/>
      <c r="C175" s="205"/>
      <c r="D175" s="31"/>
      <c r="E175" s="31"/>
      <c r="F175" s="31"/>
      <c r="G175" s="31"/>
      <c r="H175" s="2"/>
      <c r="I175" s="126">
        <v>0</v>
      </c>
      <c r="J175" s="126"/>
      <c r="K175" s="126"/>
      <c r="L175" s="126"/>
    </row>
    <row r="176" spans="1:12" ht="15" customHeight="1" hidden="1">
      <c r="A176" s="37"/>
      <c r="B176" s="37"/>
      <c r="C176" s="204">
        <v>66575</v>
      </c>
      <c r="D176" s="32"/>
      <c r="E176" s="293" t="s">
        <v>19</v>
      </c>
      <c r="F176" s="294"/>
      <c r="G176" s="294"/>
      <c r="H176" s="295"/>
      <c r="I176" s="80">
        <v>0</v>
      </c>
      <c r="J176" s="80">
        <v>0</v>
      </c>
      <c r="K176" s="80">
        <v>0</v>
      </c>
      <c r="L176" s="80">
        <v>0</v>
      </c>
    </row>
    <row r="177" spans="1:12" ht="15" customHeight="1" hidden="1">
      <c r="A177" s="34"/>
      <c r="B177" s="34"/>
      <c r="C177" s="34"/>
      <c r="D177" s="31"/>
      <c r="E177" s="31"/>
      <c r="F177" s="31"/>
      <c r="G177" s="31"/>
      <c r="H177" s="2"/>
      <c r="I177" s="126">
        <v>0</v>
      </c>
      <c r="J177" s="126"/>
      <c r="K177" s="126"/>
      <c r="L177" s="126"/>
    </row>
    <row r="178" spans="1:12" ht="15" customHeight="1" hidden="1">
      <c r="A178" s="34"/>
      <c r="B178" s="34"/>
      <c r="C178" s="34"/>
      <c r="D178" s="31"/>
      <c r="E178" s="31"/>
      <c r="F178" s="31"/>
      <c r="G178" s="31"/>
      <c r="H178" s="2"/>
      <c r="I178" s="126">
        <v>0</v>
      </c>
      <c r="J178" s="126"/>
      <c r="K178" s="126"/>
      <c r="L178" s="126"/>
    </row>
    <row r="179" spans="1:12" ht="15" customHeight="1" hidden="1">
      <c r="A179" s="34"/>
      <c r="B179" s="34"/>
      <c r="C179" s="34"/>
      <c r="D179" s="31"/>
      <c r="E179" s="31"/>
      <c r="F179" s="31"/>
      <c r="G179" s="31"/>
      <c r="H179" s="2"/>
      <c r="I179" s="126">
        <v>0</v>
      </c>
      <c r="J179" s="126"/>
      <c r="K179" s="126"/>
      <c r="L179" s="126"/>
    </row>
    <row r="180" spans="1:12" ht="15" customHeight="1">
      <c r="A180" s="113"/>
      <c r="B180" s="113"/>
      <c r="C180" s="209">
        <v>6570</v>
      </c>
      <c r="D180" s="109"/>
      <c r="E180" s="114" t="s">
        <v>210</v>
      </c>
      <c r="F180" s="117"/>
      <c r="G180" s="117"/>
      <c r="H180" s="118"/>
      <c r="I180" s="115">
        <f>SUM(I181:I184)</f>
        <v>1250</v>
      </c>
      <c r="J180" s="115">
        <f>SUM(J181:J184)</f>
        <v>1250</v>
      </c>
      <c r="K180" s="115">
        <f>K181+K182+K183+K184</f>
        <v>0</v>
      </c>
      <c r="L180" s="115"/>
    </row>
    <row r="181" spans="1:12" ht="15" customHeight="1">
      <c r="A181" s="34"/>
      <c r="B181" s="34"/>
      <c r="C181" s="34"/>
      <c r="D181" s="31"/>
      <c r="E181" s="31"/>
      <c r="F181" s="31"/>
      <c r="G181" s="31"/>
      <c r="H181" s="64" t="s">
        <v>246</v>
      </c>
      <c r="I181" s="127">
        <f>J181+K181</f>
        <v>1250</v>
      </c>
      <c r="J181" s="126">
        <v>1250</v>
      </c>
      <c r="K181" s="127"/>
      <c r="L181" s="126"/>
    </row>
    <row r="182" spans="1:12" ht="15" customHeight="1">
      <c r="A182" s="34"/>
      <c r="B182" s="34"/>
      <c r="C182" s="34"/>
      <c r="D182" s="31"/>
      <c r="E182" s="31"/>
      <c r="F182" s="31"/>
      <c r="G182" s="31"/>
      <c r="H182" s="123"/>
      <c r="I182" s="127">
        <f>J182+K182</f>
        <v>0</v>
      </c>
      <c r="J182" s="126"/>
      <c r="K182" s="126"/>
      <c r="L182" s="126"/>
    </row>
    <row r="183" spans="1:12" ht="15" customHeight="1">
      <c r="A183" s="34"/>
      <c r="B183" s="34"/>
      <c r="C183" s="34"/>
      <c r="D183" s="31"/>
      <c r="E183" s="31"/>
      <c r="F183" s="31"/>
      <c r="G183" s="31"/>
      <c r="H183" s="225"/>
      <c r="I183" s="127">
        <f>J183+K183</f>
        <v>0</v>
      </c>
      <c r="J183" s="126"/>
      <c r="K183" s="126"/>
      <c r="L183" s="126"/>
    </row>
    <row r="184" spans="1:12" ht="15" customHeight="1">
      <c r="A184" s="34"/>
      <c r="B184" s="34"/>
      <c r="C184" s="34"/>
      <c r="D184" s="31"/>
      <c r="E184" s="31"/>
      <c r="F184" s="31"/>
      <c r="G184" s="31"/>
      <c r="H184" s="123"/>
      <c r="I184" s="127">
        <f>J184+K184</f>
        <v>0</v>
      </c>
      <c r="J184" s="126"/>
      <c r="K184" s="126"/>
      <c r="L184" s="126"/>
    </row>
    <row r="185" spans="1:12" ht="15" customHeight="1">
      <c r="A185" s="36"/>
      <c r="B185" s="36"/>
      <c r="C185" s="207">
        <v>730</v>
      </c>
      <c r="D185" s="290" t="s">
        <v>176</v>
      </c>
      <c r="E185" s="291"/>
      <c r="F185" s="291"/>
      <c r="G185" s="291"/>
      <c r="H185" s="292"/>
      <c r="I185" s="79">
        <f>I190</f>
        <v>14422</v>
      </c>
      <c r="J185" s="79">
        <f>J190</f>
        <v>7211</v>
      </c>
      <c r="K185" s="79">
        <f>K190</f>
        <v>10000</v>
      </c>
      <c r="L185" s="79">
        <v>0</v>
      </c>
    </row>
    <row r="186" spans="1:12" ht="15" customHeight="1" hidden="1">
      <c r="A186" s="37"/>
      <c r="B186" s="37"/>
      <c r="C186" s="204">
        <v>73023</v>
      </c>
      <c r="D186" s="32"/>
      <c r="E186" s="287" t="s">
        <v>177</v>
      </c>
      <c r="F186" s="288"/>
      <c r="G186" s="288"/>
      <c r="H186" s="289"/>
      <c r="I186" s="80">
        <v>0</v>
      </c>
      <c r="J186" s="80">
        <v>0</v>
      </c>
      <c r="K186" s="80">
        <v>0</v>
      </c>
      <c r="L186" s="80">
        <v>0</v>
      </c>
    </row>
    <row r="187" spans="1:12" ht="15" customHeight="1" hidden="1">
      <c r="A187" s="34"/>
      <c r="B187" s="34"/>
      <c r="C187" s="205"/>
      <c r="D187" s="31"/>
      <c r="E187" s="31"/>
      <c r="F187" s="31"/>
      <c r="G187" s="31"/>
      <c r="H187" s="2"/>
      <c r="I187" s="126">
        <v>0</v>
      </c>
      <c r="J187" s="126"/>
      <c r="K187" s="126"/>
      <c r="L187" s="126"/>
    </row>
    <row r="188" spans="1:12" ht="15" customHeight="1" hidden="1">
      <c r="A188" s="34"/>
      <c r="B188" s="34"/>
      <c r="C188" s="205"/>
      <c r="D188" s="31"/>
      <c r="E188" s="31"/>
      <c r="F188" s="31"/>
      <c r="G188" s="31"/>
      <c r="H188" s="2"/>
      <c r="I188" s="126">
        <v>0</v>
      </c>
      <c r="J188" s="126"/>
      <c r="K188" s="126"/>
      <c r="L188" s="126"/>
    </row>
    <row r="189" spans="1:12" ht="15" customHeight="1" hidden="1">
      <c r="A189" s="34"/>
      <c r="B189" s="34"/>
      <c r="C189" s="205"/>
      <c r="D189" s="31"/>
      <c r="E189" s="31"/>
      <c r="F189" s="31"/>
      <c r="G189" s="31"/>
      <c r="H189" s="2"/>
      <c r="I189" s="126">
        <v>0</v>
      </c>
      <c r="J189" s="126"/>
      <c r="K189" s="126"/>
      <c r="L189" s="126"/>
    </row>
    <row r="190" spans="1:12" ht="15" customHeight="1">
      <c r="A190" s="113"/>
      <c r="B190" s="113"/>
      <c r="C190" s="209">
        <v>75565</v>
      </c>
      <c r="D190" s="109"/>
      <c r="E190" s="114" t="s">
        <v>203</v>
      </c>
      <c r="F190" s="117"/>
      <c r="G190" s="117"/>
      <c r="H190" s="118"/>
      <c r="I190" s="115">
        <f>J190+J190</f>
        <v>14422</v>
      </c>
      <c r="J190" s="115">
        <f>J191+J192</f>
        <v>7211</v>
      </c>
      <c r="K190" s="115">
        <f>K191</f>
        <v>10000</v>
      </c>
      <c r="L190" s="115"/>
    </row>
    <row r="191" spans="1:12" ht="15" customHeight="1">
      <c r="A191" s="111"/>
      <c r="B191" s="111"/>
      <c r="C191" s="226"/>
      <c r="D191" s="107"/>
      <c r="E191" s="112"/>
      <c r="F191" s="119"/>
      <c r="G191" s="119"/>
      <c r="H191" s="69" t="s">
        <v>226</v>
      </c>
      <c r="I191" s="127">
        <f>J191+K191</f>
        <v>10000</v>
      </c>
      <c r="J191" s="127">
        <v>0</v>
      </c>
      <c r="K191" s="214">
        <v>10000</v>
      </c>
      <c r="L191" s="81"/>
    </row>
    <row r="192" spans="1:12" ht="15" customHeight="1">
      <c r="A192" s="111"/>
      <c r="B192" s="111"/>
      <c r="C192" s="226"/>
      <c r="D192" s="107"/>
      <c r="E192" s="112"/>
      <c r="F192" s="119"/>
      <c r="G192" s="119"/>
      <c r="H192" s="69" t="s">
        <v>247</v>
      </c>
      <c r="I192" s="126">
        <f>J192</f>
        <v>7211</v>
      </c>
      <c r="J192" s="127">
        <v>7211</v>
      </c>
      <c r="K192" s="126"/>
      <c r="L192" s="81"/>
    </row>
    <row r="193" spans="1:12" ht="15" customHeight="1">
      <c r="A193" s="36"/>
      <c r="B193" s="36"/>
      <c r="C193" s="207">
        <v>920</v>
      </c>
      <c r="D193" s="290" t="s">
        <v>204</v>
      </c>
      <c r="E193" s="291"/>
      <c r="F193" s="291"/>
      <c r="G193" s="291"/>
      <c r="H193" s="292"/>
      <c r="I193" s="79">
        <f>I194+I246</f>
        <v>15000</v>
      </c>
      <c r="J193" s="79">
        <f>J194+J246</f>
        <v>15000</v>
      </c>
      <c r="K193" s="79">
        <f>K194</f>
        <v>0</v>
      </c>
      <c r="L193" s="79">
        <v>0</v>
      </c>
    </row>
    <row r="194" spans="1:12" ht="15" customHeight="1">
      <c r="A194" s="113"/>
      <c r="B194" s="113"/>
      <c r="C194" s="209">
        <v>93390</v>
      </c>
      <c r="D194" s="109"/>
      <c r="E194" s="114" t="s">
        <v>205</v>
      </c>
      <c r="F194" s="120"/>
      <c r="G194" s="120"/>
      <c r="H194" s="121"/>
      <c r="I194" s="132">
        <f>I195+I245+I244</f>
        <v>15000</v>
      </c>
      <c r="J194" s="132">
        <f>J195+J245+J244</f>
        <v>15000</v>
      </c>
      <c r="K194" s="132">
        <f>K195</f>
        <v>0</v>
      </c>
      <c r="L194" s="115"/>
    </row>
    <row r="195" spans="1:12" ht="15" customHeight="1">
      <c r="A195" s="34"/>
      <c r="B195" s="34"/>
      <c r="C195" s="205"/>
      <c r="D195" s="31"/>
      <c r="E195" s="31"/>
      <c r="F195" s="31"/>
      <c r="G195" s="31"/>
      <c r="H195" s="31"/>
      <c r="I195" s="127">
        <f aca="true" t="shared" si="2" ref="I195:I245">J195+K195</f>
        <v>0</v>
      </c>
      <c r="J195" s="127"/>
      <c r="K195" s="126"/>
      <c r="L195" s="126"/>
    </row>
    <row r="196" spans="1:12" ht="15" customHeight="1" hidden="1">
      <c r="A196" s="34"/>
      <c r="B196" s="34"/>
      <c r="C196" s="205"/>
      <c r="D196" s="31"/>
      <c r="E196" s="31"/>
      <c r="F196" s="31"/>
      <c r="G196" s="31"/>
      <c r="H196" s="2"/>
      <c r="I196" s="127">
        <f t="shared" si="2"/>
        <v>0</v>
      </c>
      <c r="J196" s="127"/>
      <c r="K196" s="126"/>
      <c r="L196" s="126"/>
    </row>
    <row r="197" spans="1:12" ht="15" customHeight="1" hidden="1">
      <c r="A197" s="34"/>
      <c r="B197" s="34"/>
      <c r="C197" s="205"/>
      <c r="D197" s="31"/>
      <c r="E197" s="31"/>
      <c r="F197" s="31"/>
      <c r="G197" s="31"/>
      <c r="H197" s="2"/>
      <c r="I197" s="127">
        <f t="shared" si="2"/>
        <v>0</v>
      </c>
      <c r="J197" s="127"/>
      <c r="K197" s="126"/>
      <c r="L197" s="126"/>
    </row>
    <row r="198" spans="1:12" ht="15" customHeight="1" hidden="1">
      <c r="A198" s="37"/>
      <c r="B198" s="37"/>
      <c r="C198" s="204">
        <v>75414</v>
      </c>
      <c r="D198" s="32"/>
      <c r="E198" s="287" t="s">
        <v>159</v>
      </c>
      <c r="F198" s="288"/>
      <c r="G198" s="288"/>
      <c r="H198" s="289"/>
      <c r="I198" s="127">
        <f t="shared" si="2"/>
        <v>0</v>
      </c>
      <c r="J198" s="81">
        <v>0</v>
      </c>
      <c r="K198" s="80">
        <v>0</v>
      </c>
      <c r="L198" s="80">
        <v>0</v>
      </c>
    </row>
    <row r="199" spans="1:12" ht="15" customHeight="1" hidden="1">
      <c r="A199" s="34"/>
      <c r="B199" s="34"/>
      <c r="C199" s="205"/>
      <c r="D199" s="31"/>
      <c r="E199" s="31"/>
      <c r="F199" s="31"/>
      <c r="G199" s="31"/>
      <c r="H199" s="2"/>
      <c r="I199" s="127">
        <f t="shared" si="2"/>
        <v>0</v>
      </c>
      <c r="J199" s="127"/>
      <c r="K199" s="126"/>
      <c r="L199" s="126"/>
    </row>
    <row r="200" spans="1:12" ht="15" customHeight="1" hidden="1">
      <c r="A200" s="34"/>
      <c r="B200" s="34"/>
      <c r="C200" s="205"/>
      <c r="D200" s="31"/>
      <c r="E200" s="31"/>
      <c r="F200" s="31"/>
      <c r="G200" s="31"/>
      <c r="H200" s="2"/>
      <c r="I200" s="127">
        <f t="shared" si="2"/>
        <v>0</v>
      </c>
      <c r="J200" s="127"/>
      <c r="K200" s="126"/>
      <c r="L200" s="126"/>
    </row>
    <row r="201" spans="1:12" ht="15" customHeight="1" hidden="1">
      <c r="A201" s="34"/>
      <c r="B201" s="34"/>
      <c r="C201" s="205"/>
      <c r="D201" s="31"/>
      <c r="E201" s="31"/>
      <c r="F201" s="31"/>
      <c r="G201" s="31"/>
      <c r="H201" s="2"/>
      <c r="I201" s="127">
        <f t="shared" si="2"/>
        <v>0</v>
      </c>
      <c r="J201" s="127"/>
      <c r="K201" s="126"/>
      <c r="L201" s="126"/>
    </row>
    <row r="202" spans="1:12" ht="15" customHeight="1" hidden="1">
      <c r="A202" s="37"/>
      <c r="B202" s="37"/>
      <c r="C202" s="204">
        <v>75565</v>
      </c>
      <c r="D202" s="32"/>
      <c r="E202" s="287" t="s">
        <v>180</v>
      </c>
      <c r="F202" s="288"/>
      <c r="G202" s="288"/>
      <c r="H202" s="289"/>
      <c r="I202" s="127">
        <f t="shared" si="2"/>
        <v>0</v>
      </c>
      <c r="J202" s="81">
        <v>0</v>
      </c>
      <c r="K202" s="80">
        <v>0</v>
      </c>
      <c r="L202" s="80">
        <v>0</v>
      </c>
    </row>
    <row r="203" spans="1:12" ht="15" customHeight="1" hidden="1">
      <c r="A203" s="34"/>
      <c r="B203" s="34"/>
      <c r="C203" s="34"/>
      <c r="D203" s="31"/>
      <c r="E203" s="31"/>
      <c r="F203" s="31"/>
      <c r="G203" s="31"/>
      <c r="H203" s="2"/>
      <c r="I203" s="127">
        <f t="shared" si="2"/>
        <v>0</v>
      </c>
      <c r="J203" s="127"/>
      <c r="K203" s="126"/>
      <c r="L203" s="126"/>
    </row>
    <row r="204" spans="1:12" ht="15" customHeight="1" hidden="1">
      <c r="A204" s="34"/>
      <c r="B204" s="34"/>
      <c r="C204" s="34"/>
      <c r="D204" s="31"/>
      <c r="E204" s="31"/>
      <c r="F204" s="31"/>
      <c r="G204" s="31"/>
      <c r="H204" s="2"/>
      <c r="I204" s="127">
        <f t="shared" si="2"/>
        <v>0</v>
      </c>
      <c r="J204" s="127"/>
      <c r="K204" s="126"/>
      <c r="L204" s="126"/>
    </row>
    <row r="205" spans="1:12" ht="15" customHeight="1" hidden="1">
      <c r="A205" s="34"/>
      <c r="B205" s="34"/>
      <c r="C205" s="34"/>
      <c r="D205" s="31"/>
      <c r="E205" s="31"/>
      <c r="F205" s="31"/>
      <c r="G205" s="31"/>
      <c r="H205" s="2"/>
      <c r="I205" s="127">
        <f t="shared" si="2"/>
        <v>0</v>
      </c>
      <c r="J205" s="127"/>
      <c r="K205" s="126"/>
      <c r="L205" s="126"/>
    </row>
    <row r="206" spans="1:12" ht="15" customHeight="1" hidden="1">
      <c r="A206" s="36"/>
      <c r="B206" s="36"/>
      <c r="C206" s="207">
        <v>760</v>
      </c>
      <c r="D206" s="296" t="s">
        <v>181</v>
      </c>
      <c r="E206" s="297"/>
      <c r="F206" s="297"/>
      <c r="G206" s="297"/>
      <c r="H206" s="298"/>
      <c r="I206" s="127">
        <f t="shared" si="2"/>
        <v>0</v>
      </c>
      <c r="J206" s="81">
        <v>0</v>
      </c>
      <c r="K206" s="79">
        <v>0</v>
      </c>
      <c r="L206" s="79">
        <v>0</v>
      </c>
    </row>
    <row r="207" spans="1:12" ht="15" customHeight="1" hidden="1">
      <c r="A207" s="34"/>
      <c r="B207" s="34"/>
      <c r="C207" s="34"/>
      <c r="D207" s="31"/>
      <c r="E207" s="31"/>
      <c r="F207" s="31"/>
      <c r="G207" s="31"/>
      <c r="H207" s="2"/>
      <c r="I207" s="127">
        <f t="shared" si="2"/>
        <v>0</v>
      </c>
      <c r="J207" s="127"/>
      <c r="K207" s="126"/>
      <c r="L207" s="126"/>
    </row>
    <row r="208" spans="1:12" ht="15" customHeight="1" hidden="1">
      <c r="A208" s="34"/>
      <c r="B208" s="34"/>
      <c r="C208" s="34"/>
      <c r="D208" s="31"/>
      <c r="E208" s="31"/>
      <c r="F208" s="31"/>
      <c r="G208" s="31"/>
      <c r="H208" s="2"/>
      <c r="I208" s="127">
        <f t="shared" si="2"/>
        <v>0</v>
      </c>
      <c r="J208" s="127"/>
      <c r="K208" s="126"/>
      <c r="L208" s="126"/>
    </row>
    <row r="209" spans="1:12" ht="15" customHeight="1" hidden="1">
      <c r="A209" s="34"/>
      <c r="B209" s="34"/>
      <c r="C209" s="34"/>
      <c r="D209" s="31"/>
      <c r="E209" s="31"/>
      <c r="F209" s="31"/>
      <c r="G209" s="31"/>
      <c r="H209" s="2"/>
      <c r="I209" s="127">
        <f t="shared" si="2"/>
        <v>0</v>
      </c>
      <c r="J209" s="127"/>
      <c r="K209" s="126"/>
      <c r="L209" s="126"/>
    </row>
    <row r="210" spans="1:12" ht="15" customHeight="1" hidden="1">
      <c r="A210" s="36"/>
      <c r="B210" s="36"/>
      <c r="C210" s="207">
        <v>850</v>
      </c>
      <c r="D210" s="290" t="s">
        <v>182</v>
      </c>
      <c r="E210" s="291"/>
      <c r="F210" s="291"/>
      <c r="G210" s="291"/>
      <c r="H210" s="292"/>
      <c r="I210" s="127">
        <f t="shared" si="2"/>
        <v>0</v>
      </c>
      <c r="J210" s="81">
        <v>0</v>
      </c>
      <c r="K210" s="79">
        <v>0</v>
      </c>
      <c r="L210" s="79">
        <v>0</v>
      </c>
    </row>
    <row r="211" spans="1:12" ht="15" customHeight="1" hidden="1">
      <c r="A211" s="37"/>
      <c r="B211" s="37"/>
      <c r="C211" s="204">
        <v>85014</v>
      </c>
      <c r="D211" s="32"/>
      <c r="E211" s="293" t="s">
        <v>183</v>
      </c>
      <c r="F211" s="294"/>
      <c r="G211" s="294"/>
      <c r="H211" s="295"/>
      <c r="I211" s="127">
        <f t="shared" si="2"/>
        <v>0</v>
      </c>
      <c r="J211" s="81">
        <v>0</v>
      </c>
      <c r="K211" s="80">
        <v>0</v>
      </c>
      <c r="L211" s="80">
        <v>0</v>
      </c>
    </row>
    <row r="212" spans="1:12" ht="15" customHeight="1" hidden="1">
      <c r="A212" s="34"/>
      <c r="B212" s="34"/>
      <c r="C212" s="205"/>
      <c r="D212" s="31"/>
      <c r="E212" s="31"/>
      <c r="F212" s="31"/>
      <c r="G212" s="31"/>
      <c r="H212" s="2"/>
      <c r="I212" s="127">
        <f t="shared" si="2"/>
        <v>0</v>
      </c>
      <c r="J212" s="127"/>
      <c r="K212" s="126"/>
      <c r="L212" s="126"/>
    </row>
    <row r="213" spans="1:12" ht="15" customHeight="1" hidden="1">
      <c r="A213" s="34"/>
      <c r="B213" s="34"/>
      <c r="C213" s="205"/>
      <c r="D213" s="31"/>
      <c r="E213" s="31"/>
      <c r="F213" s="31"/>
      <c r="G213" s="31"/>
      <c r="H213" s="2"/>
      <c r="I213" s="127">
        <f t="shared" si="2"/>
        <v>0</v>
      </c>
      <c r="J213" s="127"/>
      <c r="K213" s="126"/>
      <c r="L213" s="126"/>
    </row>
    <row r="214" spans="1:12" ht="15" customHeight="1" hidden="1">
      <c r="A214" s="34"/>
      <c r="B214" s="34"/>
      <c r="C214" s="205"/>
      <c r="D214" s="31"/>
      <c r="E214" s="31"/>
      <c r="F214" s="31"/>
      <c r="G214" s="31"/>
      <c r="H214" s="2"/>
      <c r="I214" s="127">
        <f t="shared" si="2"/>
        <v>0</v>
      </c>
      <c r="J214" s="127"/>
      <c r="K214" s="126"/>
      <c r="L214" s="126"/>
    </row>
    <row r="215" spans="1:12" ht="15" customHeight="1" hidden="1">
      <c r="A215" s="37"/>
      <c r="B215" s="37"/>
      <c r="C215" s="204">
        <v>85054</v>
      </c>
      <c r="D215" s="32"/>
      <c r="E215" s="293" t="s">
        <v>184</v>
      </c>
      <c r="F215" s="294"/>
      <c r="G215" s="294"/>
      <c r="H215" s="295"/>
      <c r="I215" s="127">
        <f t="shared" si="2"/>
        <v>0</v>
      </c>
      <c r="J215" s="81">
        <v>0</v>
      </c>
      <c r="K215" s="80">
        <v>0</v>
      </c>
      <c r="L215" s="80">
        <v>0</v>
      </c>
    </row>
    <row r="216" spans="1:12" ht="15" customHeight="1" hidden="1">
      <c r="A216" s="34"/>
      <c r="B216" s="34"/>
      <c r="C216" s="205"/>
      <c r="D216" s="31"/>
      <c r="E216" s="31"/>
      <c r="F216" s="31"/>
      <c r="G216" s="31"/>
      <c r="H216" s="2"/>
      <c r="I216" s="127">
        <f t="shared" si="2"/>
        <v>0</v>
      </c>
      <c r="J216" s="127"/>
      <c r="K216" s="126"/>
      <c r="L216" s="126"/>
    </row>
    <row r="217" spans="1:12" ht="15" customHeight="1" hidden="1">
      <c r="A217" s="34"/>
      <c r="B217" s="34"/>
      <c r="C217" s="205"/>
      <c r="D217" s="31"/>
      <c r="E217" s="31"/>
      <c r="F217" s="31"/>
      <c r="G217" s="31"/>
      <c r="H217" s="2"/>
      <c r="I217" s="127">
        <f t="shared" si="2"/>
        <v>0</v>
      </c>
      <c r="J217" s="127"/>
      <c r="K217" s="126"/>
      <c r="L217" s="126"/>
    </row>
    <row r="218" spans="1:12" ht="15" customHeight="1" hidden="1">
      <c r="A218" s="34"/>
      <c r="B218" s="34"/>
      <c r="C218" s="205"/>
      <c r="D218" s="31"/>
      <c r="E218" s="31"/>
      <c r="F218" s="31"/>
      <c r="G218" s="31"/>
      <c r="H218" s="2"/>
      <c r="I218" s="127">
        <f t="shared" si="2"/>
        <v>0</v>
      </c>
      <c r="J218" s="127"/>
      <c r="K218" s="126"/>
      <c r="L218" s="126"/>
    </row>
    <row r="219" spans="1:12" ht="15" customHeight="1" hidden="1">
      <c r="A219" s="37"/>
      <c r="B219" s="37"/>
      <c r="C219" s="204">
        <v>85094</v>
      </c>
      <c r="D219" s="32"/>
      <c r="E219" s="293" t="s">
        <v>185</v>
      </c>
      <c r="F219" s="294"/>
      <c r="G219" s="294"/>
      <c r="H219" s="295"/>
      <c r="I219" s="127">
        <f t="shared" si="2"/>
        <v>0</v>
      </c>
      <c r="J219" s="81">
        <v>0</v>
      </c>
      <c r="K219" s="80">
        <v>0</v>
      </c>
      <c r="L219" s="80">
        <v>0</v>
      </c>
    </row>
    <row r="220" spans="1:12" ht="15" customHeight="1" hidden="1">
      <c r="A220" s="34"/>
      <c r="B220" s="34"/>
      <c r="C220" s="34"/>
      <c r="D220" s="31"/>
      <c r="E220" s="31"/>
      <c r="F220" s="31"/>
      <c r="G220" s="31"/>
      <c r="H220" s="2"/>
      <c r="I220" s="127">
        <f t="shared" si="2"/>
        <v>0</v>
      </c>
      <c r="J220" s="127"/>
      <c r="K220" s="126"/>
      <c r="L220" s="126"/>
    </row>
    <row r="221" spans="1:12" ht="15" customHeight="1" hidden="1">
      <c r="A221" s="34"/>
      <c r="B221" s="34"/>
      <c r="C221" s="34"/>
      <c r="D221" s="31"/>
      <c r="E221" s="31"/>
      <c r="F221" s="31"/>
      <c r="G221" s="31"/>
      <c r="H221" s="2"/>
      <c r="I221" s="127">
        <f t="shared" si="2"/>
        <v>0</v>
      </c>
      <c r="J221" s="127"/>
      <c r="K221" s="126"/>
      <c r="L221" s="126"/>
    </row>
    <row r="222" spans="1:12" ht="15" customHeight="1" hidden="1">
      <c r="A222" s="34"/>
      <c r="B222" s="34"/>
      <c r="C222" s="34"/>
      <c r="D222" s="31"/>
      <c r="E222" s="31"/>
      <c r="F222" s="31"/>
      <c r="G222" s="31"/>
      <c r="H222" s="2"/>
      <c r="I222" s="127">
        <f t="shared" si="2"/>
        <v>0</v>
      </c>
      <c r="J222" s="127"/>
      <c r="K222" s="126"/>
      <c r="L222" s="126"/>
    </row>
    <row r="223" spans="1:12" ht="15" customHeight="1" hidden="1">
      <c r="A223" s="36"/>
      <c r="B223" s="36"/>
      <c r="C223" s="207">
        <v>920</v>
      </c>
      <c r="D223" s="290" t="s">
        <v>186</v>
      </c>
      <c r="E223" s="291"/>
      <c r="F223" s="291"/>
      <c r="G223" s="291"/>
      <c r="H223" s="292"/>
      <c r="I223" s="127">
        <f t="shared" si="2"/>
        <v>0</v>
      </c>
      <c r="J223" s="81">
        <v>0</v>
      </c>
      <c r="K223" s="79">
        <v>0</v>
      </c>
      <c r="L223" s="79">
        <v>0</v>
      </c>
    </row>
    <row r="224" spans="1:12" ht="15" customHeight="1" hidden="1">
      <c r="A224" s="37"/>
      <c r="B224" s="37"/>
      <c r="C224" s="204">
        <v>92070</v>
      </c>
      <c r="D224" s="32"/>
      <c r="E224" s="287" t="s">
        <v>177</v>
      </c>
      <c r="F224" s="288"/>
      <c r="G224" s="288"/>
      <c r="H224" s="289"/>
      <c r="I224" s="127">
        <f t="shared" si="2"/>
        <v>0</v>
      </c>
      <c r="J224" s="81">
        <v>0</v>
      </c>
      <c r="K224" s="80">
        <v>0</v>
      </c>
      <c r="L224" s="80">
        <v>0</v>
      </c>
    </row>
    <row r="225" spans="1:12" ht="15" customHeight="1" hidden="1">
      <c r="A225" s="34"/>
      <c r="B225" s="34"/>
      <c r="C225" s="205"/>
      <c r="D225" s="31"/>
      <c r="E225" s="31"/>
      <c r="F225" s="31"/>
      <c r="G225" s="31"/>
      <c r="H225" s="2"/>
      <c r="I225" s="127">
        <f t="shared" si="2"/>
        <v>0</v>
      </c>
      <c r="J225" s="127"/>
      <c r="K225" s="126"/>
      <c r="L225" s="126"/>
    </row>
    <row r="226" spans="1:12" ht="15" customHeight="1" hidden="1">
      <c r="A226" s="34"/>
      <c r="B226" s="34"/>
      <c r="C226" s="205"/>
      <c r="D226" s="31"/>
      <c r="E226" s="31"/>
      <c r="F226" s="31"/>
      <c r="G226" s="31"/>
      <c r="H226" s="2"/>
      <c r="I226" s="127">
        <f t="shared" si="2"/>
        <v>0</v>
      </c>
      <c r="J226" s="127"/>
      <c r="K226" s="126"/>
      <c r="L226" s="126"/>
    </row>
    <row r="227" spans="1:12" ht="15" customHeight="1" hidden="1">
      <c r="A227" s="34"/>
      <c r="B227" s="34"/>
      <c r="C227" s="205"/>
      <c r="D227" s="31"/>
      <c r="E227" s="31"/>
      <c r="F227" s="31"/>
      <c r="G227" s="31"/>
      <c r="H227" s="2"/>
      <c r="I227" s="127">
        <f t="shared" si="2"/>
        <v>0</v>
      </c>
      <c r="J227" s="127"/>
      <c r="K227" s="126"/>
      <c r="L227" s="126"/>
    </row>
    <row r="228" spans="1:12" ht="15" customHeight="1" hidden="1">
      <c r="A228" s="37"/>
      <c r="B228" s="37"/>
      <c r="C228" s="204">
        <v>92470</v>
      </c>
      <c r="D228" s="32"/>
      <c r="E228" s="287" t="s">
        <v>187</v>
      </c>
      <c r="F228" s="288"/>
      <c r="G228" s="288"/>
      <c r="H228" s="289"/>
      <c r="I228" s="127">
        <f t="shared" si="2"/>
        <v>0</v>
      </c>
      <c r="J228" s="81">
        <v>0</v>
      </c>
      <c r="K228" s="80">
        <v>0</v>
      </c>
      <c r="L228" s="80">
        <v>0</v>
      </c>
    </row>
    <row r="229" spans="1:12" ht="15" customHeight="1" hidden="1">
      <c r="A229" s="34"/>
      <c r="B229" s="34"/>
      <c r="C229" s="205"/>
      <c r="D229" s="31"/>
      <c r="E229" s="31"/>
      <c r="F229" s="31"/>
      <c r="G229" s="31"/>
      <c r="H229" s="2"/>
      <c r="I229" s="127">
        <f t="shared" si="2"/>
        <v>0</v>
      </c>
      <c r="J229" s="127"/>
      <c r="K229" s="126"/>
      <c r="L229" s="126"/>
    </row>
    <row r="230" spans="1:12" ht="15" customHeight="1" hidden="1">
      <c r="A230" s="34"/>
      <c r="B230" s="34"/>
      <c r="C230" s="205"/>
      <c r="D230" s="31"/>
      <c r="E230" s="31"/>
      <c r="F230" s="31"/>
      <c r="G230" s="31"/>
      <c r="H230" s="2"/>
      <c r="I230" s="127">
        <f t="shared" si="2"/>
        <v>0</v>
      </c>
      <c r="J230" s="127"/>
      <c r="K230" s="126"/>
      <c r="L230" s="126"/>
    </row>
    <row r="231" spans="1:12" ht="15" customHeight="1" hidden="1">
      <c r="A231" s="34"/>
      <c r="B231" s="34"/>
      <c r="C231" s="205"/>
      <c r="D231" s="31"/>
      <c r="E231" s="31"/>
      <c r="F231" s="31"/>
      <c r="G231" s="31"/>
      <c r="H231" s="2"/>
      <c r="I231" s="127">
        <f t="shared" si="2"/>
        <v>0</v>
      </c>
      <c r="J231" s="127"/>
      <c r="K231" s="126"/>
      <c r="L231" s="126"/>
    </row>
    <row r="232" spans="1:12" ht="15" customHeight="1" hidden="1">
      <c r="A232" s="37"/>
      <c r="B232" s="37"/>
      <c r="C232" s="204">
        <v>93390</v>
      </c>
      <c r="D232" s="32"/>
      <c r="E232" s="287" t="s">
        <v>188</v>
      </c>
      <c r="F232" s="288"/>
      <c r="G232" s="288"/>
      <c r="H232" s="289"/>
      <c r="I232" s="127">
        <f t="shared" si="2"/>
        <v>0</v>
      </c>
      <c r="J232" s="81">
        <v>0</v>
      </c>
      <c r="K232" s="80">
        <v>0</v>
      </c>
      <c r="L232" s="80">
        <v>0</v>
      </c>
    </row>
    <row r="233" spans="1:12" ht="15" customHeight="1" hidden="1">
      <c r="A233" s="34"/>
      <c r="B233" s="34"/>
      <c r="C233" s="205"/>
      <c r="D233" s="31"/>
      <c r="E233" s="31"/>
      <c r="F233" s="31"/>
      <c r="G233" s="31"/>
      <c r="H233" s="2"/>
      <c r="I233" s="127">
        <f t="shared" si="2"/>
        <v>0</v>
      </c>
      <c r="J233" s="127"/>
      <c r="K233" s="126"/>
      <c r="L233" s="126"/>
    </row>
    <row r="234" spans="1:12" ht="15" customHeight="1" hidden="1">
      <c r="A234" s="34"/>
      <c r="B234" s="34"/>
      <c r="C234" s="205"/>
      <c r="D234" s="31"/>
      <c r="E234" s="31"/>
      <c r="F234" s="31"/>
      <c r="G234" s="31"/>
      <c r="H234" s="2"/>
      <c r="I234" s="127">
        <f t="shared" si="2"/>
        <v>0</v>
      </c>
      <c r="J234" s="127"/>
      <c r="K234" s="126"/>
      <c r="L234" s="126"/>
    </row>
    <row r="235" spans="1:12" ht="15" customHeight="1" hidden="1">
      <c r="A235" s="34"/>
      <c r="B235" s="34"/>
      <c r="C235" s="205"/>
      <c r="D235" s="31"/>
      <c r="E235" s="31"/>
      <c r="F235" s="31"/>
      <c r="G235" s="31"/>
      <c r="H235" s="2"/>
      <c r="I235" s="127">
        <f t="shared" si="2"/>
        <v>0</v>
      </c>
      <c r="J235" s="127"/>
      <c r="K235" s="126"/>
      <c r="L235" s="126"/>
    </row>
    <row r="236" spans="1:12" ht="15" customHeight="1" hidden="1">
      <c r="A236" s="37"/>
      <c r="B236" s="37"/>
      <c r="C236" s="204">
        <v>94590</v>
      </c>
      <c r="D236" s="32"/>
      <c r="E236" s="287" t="s">
        <v>197</v>
      </c>
      <c r="F236" s="288"/>
      <c r="G236" s="288"/>
      <c r="H236" s="289"/>
      <c r="I236" s="127">
        <f t="shared" si="2"/>
        <v>0</v>
      </c>
      <c r="J236" s="81">
        <v>0</v>
      </c>
      <c r="K236" s="80">
        <v>0</v>
      </c>
      <c r="L236" s="80">
        <v>0</v>
      </c>
    </row>
    <row r="237" spans="1:12" ht="15" customHeight="1" hidden="1">
      <c r="A237" s="34"/>
      <c r="B237" s="34"/>
      <c r="C237" s="205"/>
      <c r="D237" s="31"/>
      <c r="E237" s="31"/>
      <c r="F237" s="31"/>
      <c r="G237" s="31"/>
      <c r="H237" s="2"/>
      <c r="I237" s="127">
        <f t="shared" si="2"/>
        <v>0</v>
      </c>
      <c r="J237" s="127"/>
      <c r="K237" s="126"/>
      <c r="L237" s="126"/>
    </row>
    <row r="238" spans="1:12" ht="15" customHeight="1" hidden="1">
      <c r="A238" s="34"/>
      <c r="B238" s="34"/>
      <c r="C238" s="205"/>
      <c r="D238" s="31"/>
      <c r="E238" s="31"/>
      <c r="F238" s="31"/>
      <c r="G238" s="31"/>
      <c r="H238" s="2"/>
      <c r="I238" s="127">
        <f t="shared" si="2"/>
        <v>0</v>
      </c>
      <c r="J238" s="127"/>
      <c r="K238" s="126"/>
      <c r="L238" s="126"/>
    </row>
    <row r="239" spans="1:12" ht="15" customHeight="1" hidden="1">
      <c r="A239" s="34"/>
      <c r="B239" s="34"/>
      <c r="C239" s="205"/>
      <c r="D239" s="31"/>
      <c r="E239" s="31"/>
      <c r="F239" s="31"/>
      <c r="G239" s="31"/>
      <c r="H239" s="2"/>
      <c r="I239" s="127">
        <f t="shared" si="2"/>
        <v>0</v>
      </c>
      <c r="J239" s="127"/>
      <c r="K239" s="126"/>
      <c r="L239" s="126"/>
    </row>
    <row r="240" spans="1:12" ht="15" customHeight="1" hidden="1">
      <c r="A240" s="37"/>
      <c r="B240" s="37"/>
      <c r="C240" s="204">
        <v>95930</v>
      </c>
      <c r="D240" s="32"/>
      <c r="E240" s="287" t="s">
        <v>198</v>
      </c>
      <c r="F240" s="288"/>
      <c r="G240" s="288"/>
      <c r="H240" s="289"/>
      <c r="I240" s="127">
        <f t="shared" si="2"/>
        <v>0</v>
      </c>
      <c r="J240" s="81">
        <v>0</v>
      </c>
      <c r="K240" s="80">
        <v>0</v>
      </c>
      <c r="L240" s="80">
        <v>0</v>
      </c>
    </row>
    <row r="241" spans="1:12" ht="15" customHeight="1" hidden="1">
      <c r="A241" s="34"/>
      <c r="B241" s="34"/>
      <c r="C241" s="34"/>
      <c r="D241" s="31"/>
      <c r="E241" s="31"/>
      <c r="F241" s="31"/>
      <c r="G241" s="31"/>
      <c r="H241" s="2"/>
      <c r="I241" s="127">
        <f t="shared" si="2"/>
        <v>0</v>
      </c>
      <c r="J241" s="127"/>
      <c r="K241" s="126"/>
      <c r="L241" s="126"/>
    </row>
    <row r="242" spans="1:12" ht="15" customHeight="1" hidden="1">
      <c r="A242" s="34"/>
      <c r="B242" s="34"/>
      <c r="C242" s="34"/>
      <c r="D242" s="31"/>
      <c r="E242" s="31"/>
      <c r="F242" s="31"/>
      <c r="G242" s="31"/>
      <c r="H242" s="2"/>
      <c r="I242" s="127">
        <f t="shared" si="2"/>
        <v>0</v>
      </c>
      <c r="J242" s="127"/>
      <c r="K242" s="126"/>
      <c r="L242" s="126"/>
    </row>
    <row r="243" spans="1:12" ht="15" customHeight="1" hidden="1">
      <c r="A243" s="34"/>
      <c r="B243" s="34"/>
      <c r="C243" s="34"/>
      <c r="D243" s="31"/>
      <c r="E243" s="31"/>
      <c r="F243" s="31"/>
      <c r="G243" s="31"/>
      <c r="H243" s="2"/>
      <c r="I243" s="127">
        <f t="shared" si="2"/>
        <v>0</v>
      </c>
      <c r="J243" s="127"/>
      <c r="K243" s="126"/>
      <c r="L243" s="126"/>
    </row>
    <row r="244" spans="1:12" ht="15" customHeight="1">
      <c r="A244" s="34"/>
      <c r="B244" s="34"/>
      <c r="C244" s="34"/>
      <c r="D244" s="31"/>
      <c r="E244" s="31"/>
      <c r="F244" s="31"/>
      <c r="G244" s="31"/>
      <c r="H244" s="69" t="s">
        <v>248</v>
      </c>
      <c r="I244" s="127">
        <f t="shared" si="2"/>
        <v>15000</v>
      </c>
      <c r="J244" s="127">
        <v>15000</v>
      </c>
      <c r="K244" s="126"/>
      <c r="L244" s="126"/>
    </row>
    <row r="245" spans="1:12" ht="15" customHeight="1">
      <c r="A245" s="34"/>
      <c r="B245" s="34"/>
      <c r="C245" s="34"/>
      <c r="D245" s="31"/>
      <c r="E245" s="31"/>
      <c r="F245" s="31"/>
      <c r="G245" s="31"/>
      <c r="H245" s="2"/>
      <c r="I245" s="127">
        <f t="shared" si="2"/>
        <v>0</v>
      </c>
      <c r="J245" s="127"/>
      <c r="K245" s="126"/>
      <c r="L245" s="126"/>
    </row>
    <row r="246" spans="1:12" ht="15" customHeight="1">
      <c r="A246" s="113"/>
      <c r="B246" s="113"/>
      <c r="C246" s="209">
        <v>94590</v>
      </c>
      <c r="D246" s="109"/>
      <c r="E246" s="114" t="s">
        <v>211</v>
      </c>
      <c r="F246" s="120"/>
      <c r="G246" s="120"/>
      <c r="H246" s="121"/>
      <c r="I246" s="132">
        <f>I247+I248</f>
        <v>0</v>
      </c>
      <c r="J246" s="132">
        <f>J247+J248</f>
        <v>0</v>
      </c>
      <c r="K246" s="132">
        <f>K247</f>
        <v>0</v>
      </c>
      <c r="L246" s="115"/>
    </row>
    <row r="247" spans="1:12" ht="15" customHeight="1">
      <c r="A247" s="34"/>
      <c r="B247" s="34"/>
      <c r="C247" s="34"/>
      <c r="D247" s="31"/>
      <c r="E247" s="31"/>
      <c r="F247" s="31"/>
      <c r="G247" s="31"/>
      <c r="H247" s="31"/>
      <c r="I247" s="127">
        <f>J247+K247</f>
        <v>0</v>
      </c>
      <c r="J247" s="126"/>
      <c r="K247" s="126"/>
      <c r="L247" s="126"/>
    </row>
    <row r="248" spans="1:12" ht="15" customHeight="1">
      <c r="A248" s="34"/>
      <c r="B248" s="34"/>
      <c r="C248" s="34"/>
      <c r="D248" s="31"/>
      <c r="E248" s="31"/>
      <c r="F248" s="31"/>
      <c r="G248" s="31"/>
      <c r="H248" s="31"/>
      <c r="I248" s="127">
        <f>J248+K248</f>
        <v>0</v>
      </c>
      <c r="J248" s="127"/>
      <c r="K248" s="126"/>
      <c r="L248" s="126"/>
    </row>
    <row r="249" spans="1:12" s="95" customFormat="1" ht="26.25">
      <c r="A249" s="94"/>
      <c r="B249" s="94"/>
      <c r="C249" s="94"/>
      <c r="D249" s="94"/>
      <c r="E249" s="94"/>
      <c r="F249" s="94"/>
      <c r="G249" s="94"/>
      <c r="H249" s="94"/>
      <c r="I249" s="227"/>
      <c r="J249" s="227"/>
      <c r="K249" s="227"/>
      <c r="L249" s="227"/>
    </row>
    <row r="250" spans="1:12" s="95" customFormat="1" ht="26.25">
      <c r="A250" s="94"/>
      <c r="B250" s="94"/>
      <c r="C250" s="94"/>
      <c r="D250" s="94"/>
      <c r="E250" s="94"/>
      <c r="F250" s="94"/>
      <c r="G250" s="94"/>
      <c r="H250" s="94"/>
      <c r="I250" s="227"/>
      <c r="J250" s="227"/>
      <c r="K250" s="227"/>
      <c r="L250" s="227"/>
    </row>
    <row r="251" spans="1:12" s="95" customFormat="1" ht="26.25">
      <c r="A251" s="94"/>
      <c r="B251" s="94"/>
      <c r="C251" s="94"/>
      <c r="D251" s="94"/>
      <c r="E251" s="94"/>
      <c r="F251" s="94"/>
      <c r="G251" s="94"/>
      <c r="H251" s="94"/>
      <c r="I251" s="227"/>
      <c r="J251" s="227"/>
      <c r="K251" s="227"/>
      <c r="L251" s="227"/>
    </row>
    <row r="252" spans="1:12" s="95" customFormat="1" ht="26.25">
      <c r="A252" s="94"/>
      <c r="B252" s="94"/>
      <c r="C252" s="94"/>
      <c r="D252" s="94"/>
      <c r="E252" s="94"/>
      <c r="F252" s="94"/>
      <c r="G252" s="94"/>
      <c r="H252" s="94"/>
      <c r="I252" s="227"/>
      <c r="J252" s="227"/>
      <c r="K252" s="227"/>
      <c r="L252" s="227"/>
    </row>
    <row r="253" spans="1:12" s="95" customFormat="1" ht="26.25">
      <c r="A253" s="94"/>
      <c r="B253" s="94"/>
      <c r="C253" s="94"/>
      <c r="D253" s="94"/>
      <c r="E253" s="94"/>
      <c r="F253" s="94"/>
      <c r="G253" s="94"/>
      <c r="H253" s="94"/>
      <c r="I253" s="227"/>
      <c r="J253" s="227"/>
      <c r="K253" s="227"/>
      <c r="L253" s="227"/>
    </row>
  </sheetData>
  <sheetProtection selectLockedCells="1"/>
  <mergeCells count="70">
    <mergeCell ref="E138:H138"/>
    <mergeCell ref="E142:H142"/>
    <mergeCell ref="E125:H125"/>
    <mergeCell ref="E129:H129"/>
    <mergeCell ref="D133:H133"/>
    <mergeCell ref="E134:H134"/>
    <mergeCell ref="E54:H54"/>
    <mergeCell ref="D116:H116"/>
    <mergeCell ref="E92:H92"/>
    <mergeCell ref="D66:H66"/>
    <mergeCell ref="D70:H70"/>
    <mergeCell ref="E112:H112"/>
    <mergeCell ref="D84:H84"/>
    <mergeCell ref="E75:H75"/>
    <mergeCell ref="E104:H104"/>
    <mergeCell ref="E108:H108"/>
    <mergeCell ref="E42:H42"/>
    <mergeCell ref="E50:H50"/>
    <mergeCell ref="A1:M1"/>
    <mergeCell ref="A2:M2"/>
    <mergeCell ref="E7:H7"/>
    <mergeCell ref="E11:H11"/>
    <mergeCell ref="D22:H22"/>
    <mergeCell ref="E23:H23"/>
    <mergeCell ref="B21:G21"/>
    <mergeCell ref="E46:H46"/>
    <mergeCell ref="E167:H167"/>
    <mergeCell ref="D171:H171"/>
    <mergeCell ref="E27:H27"/>
    <mergeCell ref="D31:H31"/>
    <mergeCell ref="D160:H160"/>
    <mergeCell ref="E163:H163"/>
    <mergeCell ref="D35:H35"/>
    <mergeCell ref="E36:H36"/>
    <mergeCell ref="I4:L4"/>
    <mergeCell ref="H4:H5"/>
    <mergeCell ref="G4:G5"/>
    <mergeCell ref="E17:H17"/>
    <mergeCell ref="A4:A5"/>
    <mergeCell ref="D4:D5"/>
    <mergeCell ref="E4:E5"/>
    <mergeCell ref="F4:F5"/>
    <mergeCell ref="C4:C5"/>
    <mergeCell ref="B4:B5"/>
    <mergeCell ref="E58:H58"/>
    <mergeCell ref="D74:H74"/>
    <mergeCell ref="D120:H120"/>
    <mergeCell ref="E121:H121"/>
    <mergeCell ref="E96:H96"/>
    <mergeCell ref="E100:H100"/>
    <mergeCell ref="E62:H62"/>
    <mergeCell ref="E79:H79"/>
    <mergeCell ref="E202:H202"/>
    <mergeCell ref="D206:H206"/>
    <mergeCell ref="E172:H172"/>
    <mergeCell ref="E176:H176"/>
    <mergeCell ref="D185:H185"/>
    <mergeCell ref="E186:H186"/>
    <mergeCell ref="D193:H193"/>
    <mergeCell ref="E198:H198"/>
    <mergeCell ref="E232:H232"/>
    <mergeCell ref="E236:H236"/>
    <mergeCell ref="E240:H240"/>
    <mergeCell ref="D210:H210"/>
    <mergeCell ref="E211:H211"/>
    <mergeCell ref="E215:H215"/>
    <mergeCell ref="E219:H219"/>
    <mergeCell ref="D223:H223"/>
    <mergeCell ref="E224:H224"/>
    <mergeCell ref="E228:H228"/>
  </mergeCells>
  <printOptions horizontalCentered="1" verticalCentered="1"/>
  <pageMargins left="0.7" right="0.7" top="0.34" bottom="0.51" header="0.3" footer="0.33"/>
  <pageSetup horizontalDpi="600" verticalDpi="600" orientation="landscape" scale="65" r:id="rId1"/>
  <headerFooter>
    <oddFooter>&amp;LDepartamenti i Buxhetit Komunal&amp;R&amp;P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G41" sqref="G41"/>
    </sheetView>
  </sheetViews>
  <sheetFormatPr defaultColWidth="9.140625" defaultRowHeight="15"/>
  <cols>
    <col min="1" max="1" width="6.421875" style="0" customWidth="1"/>
    <col min="2" max="2" width="5.8515625" style="0" customWidth="1"/>
    <col min="3" max="3" width="39.421875" style="0" customWidth="1"/>
    <col min="4" max="8" width="17.140625" style="110" customWidth="1"/>
    <col min="9" max="9" width="16.8515625" style="0" bestFit="1" customWidth="1"/>
    <col min="10" max="10" width="11.421875" style="0" bestFit="1" customWidth="1"/>
  </cols>
  <sheetData>
    <row r="1" spans="1:8" ht="15">
      <c r="A1" s="318" t="s">
        <v>97</v>
      </c>
      <c r="B1" s="318"/>
      <c r="C1" s="318"/>
      <c r="D1" s="318"/>
      <c r="E1" s="318"/>
      <c r="F1" s="318"/>
      <c r="G1" s="318"/>
      <c r="H1"/>
    </row>
    <row r="2" spans="1:8" ht="21">
      <c r="A2" s="319" t="s">
        <v>20</v>
      </c>
      <c r="B2" s="319"/>
      <c r="C2" s="319"/>
      <c r="D2" s="319"/>
      <c r="E2" s="319"/>
      <c r="F2" s="319"/>
      <c r="H2"/>
    </row>
    <row r="3" spans="1:8" ht="15">
      <c r="A3" s="93"/>
      <c r="B3" s="93"/>
      <c r="C3" s="93"/>
      <c r="D3" s="93"/>
      <c r="E3" s="93"/>
      <c r="F3" s="93"/>
      <c r="H3"/>
    </row>
    <row r="4" spans="1:8" ht="21" customHeight="1">
      <c r="A4" s="40">
        <v>626</v>
      </c>
      <c r="B4" s="282" t="s">
        <v>156</v>
      </c>
      <c r="C4" s="284"/>
      <c r="D4" s="53" t="s">
        <v>249</v>
      </c>
      <c r="E4" s="53" t="s">
        <v>250</v>
      </c>
      <c r="F4" s="53" t="s">
        <v>251</v>
      </c>
      <c r="G4" s="53" t="s">
        <v>215</v>
      </c>
      <c r="H4" s="53" t="s">
        <v>231</v>
      </c>
    </row>
    <row r="5" spans="1:8" ht="15">
      <c r="A5" s="27">
        <v>1</v>
      </c>
      <c r="B5" s="27"/>
      <c r="C5" s="10" t="s">
        <v>61</v>
      </c>
      <c r="D5" s="57">
        <f>D25+D6</f>
        <v>934506</v>
      </c>
      <c r="E5" s="57">
        <f>E25+E6</f>
        <v>1027287</v>
      </c>
      <c r="F5" s="57">
        <f>F6+F25</f>
        <v>1064334.774</v>
      </c>
      <c r="G5" s="57">
        <f>G25</f>
        <v>1334384.264</v>
      </c>
      <c r="H5" s="57">
        <f>H25</f>
        <v>1405040.784</v>
      </c>
    </row>
    <row r="6" spans="1:8" ht="15">
      <c r="A6" s="26">
        <v>1.1</v>
      </c>
      <c r="B6" s="26"/>
      <c r="C6" s="11" t="s">
        <v>160</v>
      </c>
      <c r="D6" s="58">
        <v>67317</v>
      </c>
      <c r="E6" s="58">
        <v>58000</v>
      </c>
      <c r="F6" s="58">
        <f>F7+F8+F14+F20</f>
        <v>60000</v>
      </c>
      <c r="G6" s="58">
        <f>G7+G8+G14+G20</f>
        <v>65000</v>
      </c>
      <c r="H6" s="58">
        <f>H7+H8+H14+H20</f>
        <v>65000</v>
      </c>
    </row>
    <row r="7" spans="1:9" ht="15">
      <c r="A7" s="25" t="s">
        <v>119</v>
      </c>
      <c r="B7" s="25"/>
      <c r="C7" s="7" t="s">
        <v>161</v>
      </c>
      <c r="D7" s="59">
        <v>13200</v>
      </c>
      <c r="E7" s="59">
        <v>12500</v>
      </c>
      <c r="F7" s="59">
        <v>12500</v>
      </c>
      <c r="G7" s="59">
        <v>12500</v>
      </c>
      <c r="H7" s="59">
        <v>12500</v>
      </c>
      <c r="I7" s="52"/>
    </row>
    <row r="8" spans="1:8" ht="15">
      <c r="A8" s="25" t="s">
        <v>120</v>
      </c>
      <c r="B8" s="25"/>
      <c r="C8" s="7" t="s">
        <v>162</v>
      </c>
      <c r="D8" s="60">
        <v>36117</v>
      </c>
      <c r="E8" s="60">
        <v>31500</v>
      </c>
      <c r="F8" s="60">
        <v>31500</v>
      </c>
      <c r="G8" s="60">
        <v>31500</v>
      </c>
      <c r="H8" s="60">
        <v>31500</v>
      </c>
    </row>
    <row r="9" spans="1:8" ht="15">
      <c r="A9" s="23"/>
      <c r="B9" s="23"/>
      <c r="C9" s="6" t="s">
        <v>163</v>
      </c>
      <c r="D9" s="61"/>
      <c r="E9" s="61"/>
      <c r="F9" s="61"/>
      <c r="G9" s="61"/>
      <c r="H9" s="61"/>
    </row>
    <row r="10" spans="1:8" ht="15">
      <c r="A10" s="23"/>
      <c r="B10" s="23"/>
      <c r="C10" s="6" t="s">
        <v>62</v>
      </c>
      <c r="D10" s="61">
        <v>6200</v>
      </c>
      <c r="E10" s="61">
        <v>6200</v>
      </c>
      <c r="F10" s="61">
        <v>6200</v>
      </c>
      <c r="G10" s="61">
        <v>6200</v>
      </c>
      <c r="H10" s="61">
        <v>6200</v>
      </c>
    </row>
    <row r="11" spans="1:8" ht="15">
      <c r="A11" s="23"/>
      <c r="B11" s="23"/>
      <c r="C11" s="6" t="s">
        <v>63</v>
      </c>
      <c r="D11" s="61">
        <v>5200</v>
      </c>
      <c r="E11" s="61">
        <v>5200</v>
      </c>
      <c r="F11" s="61">
        <v>5200</v>
      </c>
      <c r="G11" s="61">
        <v>5200</v>
      </c>
      <c r="H11" s="61">
        <v>5200</v>
      </c>
    </row>
    <row r="12" spans="1:8" ht="15">
      <c r="A12" s="23"/>
      <c r="B12" s="23"/>
      <c r="C12" s="6" t="s">
        <v>64</v>
      </c>
      <c r="D12" s="61"/>
      <c r="E12" s="61"/>
      <c r="F12" s="61"/>
      <c r="G12" s="61"/>
      <c r="H12" s="61"/>
    </row>
    <row r="13" spans="1:8" ht="15">
      <c r="A13" s="23"/>
      <c r="B13" s="23"/>
      <c r="C13" s="6" t="s">
        <v>65</v>
      </c>
      <c r="D13" s="61">
        <v>24717</v>
      </c>
      <c r="E13" s="61">
        <v>20100</v>
      </c>
      <c r="F13" s="61">
        <v>20100</v>
      </c>
      <c r="G13" s="61">
        <v>20100</v>
      </c>
      <c r="H13" s="61">
        <v>20100</v>
      </c>
    </row>
    <row r="14" spans="1:8" ht="15">
      <c r="A14" s="25" t="s">
        <v>121</v>
      </c>
      <c r="B14" s="25"/>
      <c r="C14" s="9" t="s">
        <v>66</v>
      </c>
      <c r="D14" s="60">
        <v>6000</v>
      </c>
      <c r="E14" s="60">
        <v>5000</v>
      </c>
      <c r="F14" s="60">
        <v>5000</v>
      </c>
      <c r="G14" s="60">
        <v>5000</v>
      </c>
      <c r="H14" s="60">
        <v>5000</v>
      </c>
    </row>
    <row r="15" spans="1:8" ht="15">
      <c r="A15" s="23"/>
      <c r="B15" s="23"/>
      <c r="C15" s="8" t="s">
        <v>67</v>
      </c>
      <c r="D15" s="62"/>
      <c r="E15" s="62"/>
      <c r="F15" s="62"/>
      <c r="G15" s="62"/>
      <c r="H15" s="62"/>
    </row>
    <row r="16" spans="1:8" ht="15">
      <c r="A16" s="23"/>
      <c r="B16" s="23"/>
      <c r="C16" s="8" t="s">
        <v>68</v>
      </c>
      <c r="D16" s="62">
        <v>3000</v>
      </c>
      <c r="E16" s="62"/>
      <c r="F16" s="62"/>
      <c r="G16" s="62"/>
      <c r="H16" s="62"/>
    </row>
    <row r="17" spans="1:8" ht="15">
      <c r="A17" s="23"/>
      <c r="B17" s="23"/>
      <c r="C17" s="8" t="s">
        <v>69</v>
      </c>
      <c r="D17" s="62"/>
      <c r="E17" s="62"/>
      <c r="F17" s="62"/>
      <c r="G17" s="62"/>
      <c r="H17" s="62"/>
    </row>
    <row r="18" spans="1:8" ht="15">
      <c r="A18" s="23"/>
      <c r="B18" s="23"/>
      <c r="C18" s="8" t="s">
        <v>70</v>
      </c>
      <c r="D18" s="62">
        <v>4000</v>
      </c>
      <c r="E18" s="62">
        <v>5000</v>
      </c>
      <c r="F18" s="62">
        <v>5000</v>
      </c>
      <c r="G18" s="62">
        <v>5000</v>
      </c>
      <c r="H18" s="62">
        <v>5000</v>
      </c>
    </row>
    <row r="19" spans="1:8" ht="15">
      <c r="A19" s="23"/>
      <c r="B19" s="23"/>
      <c r="C19" s="8" t="s">
        <v>71</v>
      </c>
      <c r="D19" s="62"/>
      <c r="E19" s="62"/>
      <c r="F19" s="62"/>
      <c r="G19" s="62"/>
      <c r="H19" s="62"/>
    </row>
    <row r="20" spans="1:8" ht="15">
      <c r="A20" s="25" t="s">
        <v>122</v>
      </c>
      <c r="B20" s="25"/>
      <c r="C20" s="9" t="s">
        <v>72</v>
      </c>
      <c r="D20" s="59">
        <v>12000</v>
      </c>
      <c r="E20" s="59">
        <v>9000</v>
      </c>
      <c r="F20" s="59">
        <v>11000</v>
      </c>
      <c r="G20" s="59">
        <v>16000</v>
      </c>
      <c r="H20" s="59">
        <v>16000</v>
      </c>
    </row>
    <row r="21" spans="1:8" ht="15">
      <c r="A21" s="25" t="s">
        <v>123</v>
      </c>
      <c r="B21" s="25"/>
      <c r="C21" s="9" t="s">
        <v>73</v>
      </c>
      <c r="D21" s="59"/>
      <c r="E21" s="59"/>
      <c r="F21" s="59"/>
      <c r="G21" s="59"/>
      <c r="H21" s="59"/>
    </row>
    <row r="22" spans="1:8" ht="15">
      <c r="A22" s="25" t="s">
        <v>124</v>
      </c>
      <c r="B22" s="25"/>
      <c r="C22" s="9" t="s">
        <v>74</v>
      </c>
      <c r="D22" s="60"/>
      <c r="E22" s="60"/>
      <c r="F22" s="60"/>
      <c r="G22" s="60"/>
      <c r="H22" s="60"/>
    </row>
    <row r="23" spans="1:8" ht="15">
      <c r="A23" s="24"/>
      <c r="B23" s="24"/>
      <c r="C23" s="8" t="s">
        <v>75</v>
      </c>
      <c r="D23" s="62"/>
      <c r="E23" s="62"/>
      <c r="F23" s="62"/>
      <c r="G23" s="62"/>
      <c r="H23" s="62"/>
    </row>
    <row r="24" spans="1:8" ht="15">
      <c r="A24" s="24"/>
      <c r="B24" s="24"/>
      <c r="C24" s="8" t="s">
        <v>76</v>
      </c>
      <c r="D24" s="62"/>
      <c r="E24" s="62"/>
      <c r="F24" s="62"/>
      <c r="G24" s="62"/>
      <c r="H24" s="62"/>
    </row>
    <row r="25" spans="1:8" ht="15">
      <c r="A25" s="26">
        <v>1.2</v>
      </c>
      <c r="B25" s="26"/>
      <c r="C25" s="12" t="s">
        <v>77</v>
      </c>
      <c r="D25" s="58">
        <f>D26+D27+D28+D29</f>
        <v>867189</v>
      </c>
      <c r="E25" s="58">
        <f>E26+E27+E28+E29</f>
        <v>969287</v>
      </c>
      <c r="F25" s="58">
        <f>F26+F27+F28+F29</f>
        <v>1004334.774</v>
      </c>
      <c r="G25" s="58">
        <f>G26+G27+G28+G29</f>
        <v>1334384.264</v>
      </c>
      <c r="H25" s="58">
        <f>H26+H27+H28+H29</f>
        <v>1405040.784</v>
      </c>
    </row>
    <row r="26" spans="1:10" ht="15">
      <c r="A26" s="25" t="s">
        <v>39</v>
      </c>
      <c r="B26" s="25"/>
      <c r="C26" s="228" t="s">
        <v>78</v>
      </c>
      <c r="D26" s="63">
        <v>512526</v>
      </c>
      <c r="E26" s="63">
        <v>535757</v>
      </c>
      <c r="F26" s="63">
        <f>'[1]Tabela 4.1 Ndarje buxhetore'!M15+'[1]Tabela 4.1 Ndarje buxhetore'!M27+'[1]Tabela 4.1 Ndarje buxhetore'!M31+'[1]Tabela 4.1 Ndarje buxhetore'!M71+'[1]Tabela 4.1 Ndarje buxhetore'!M83+'[1]Tabela 4.1 Ndarje buxhetore'!M150+'[1]Tabela 4.1 Ndarje buxhetore'!M159+'[1]Tabela 4.1 Ndarje buxhetore'!M191+'[1]Tabela 4.1 Ndarje buxhetore'!M231</f>
        <v>543951.984</v>
      </c>
      <c r="G26" s="63">
        <f>'[3]Tabela 4.1 Ndarje buxhetore'!$M$14+'[3]Tabela 4.1 Ndarje buxhetore'!$M$26+'[3]Tabela 4.1 Ndarje buxhetore'!$M$30+'[3]Tabela 4.1 Ndarje buxhetore'!$M$70+'[3]Tabela 4.1 Ndarje buxhetore'!$M$82+'[3]Tabela 4.1 Ndarje buxhetore'!$M$149+'[3]Tabela 4.1 Ndarje buxhetore'!$M$158+'[3]Tabela 4.1 Ndarje buxhetore'!$M$190+'[3]Tabela 4.1 Ndarje buxhetore'!$M$230</f>
        <v>734330.594</v>
      </c>
      <c r="H26" s="63">
        <f>'[2]Tabela 4.1 Ndarje buxhetore'!$M$10-'[2]Tabela 4.1 Ndarje buxhetore'!$M$186-'[2]Tabela 4.1 Ndarje buxhetore'!$M$226</f>
        <v>708071.9199999999</v>
      </c>
      <c r="I26" s="136"/>
      <c r="J26" s="137"/>
    </row>
    <row r="27" spans="1:8" ht="15">
      <c r="A27" s="25" t="s">
        <v>40</v>
      </c>
      <c r="B27" s="25"/>
      <c r="C27" s="228" t="s">
        <v>100</v>
      </c>
      <c r="D27" s="63">
        <v>255947</v>
      </c>
      <c r="E27" s="63">
        <v>327127</v>
      </c>
      <c r="F27" s="63">
        <f>'[1]Tabela 4.1 Ndarje buxhetore'!M235+'[1]Tabela 4.1 Ndarje buxhetore'!M238+'[1]Tabela 4.1 Ndarje buxhetore'!M242</f>
        <v>342408.6</v>
      </c>
      <c r="G27" s="63">
        <f>'[3]Tabela 4.1 Ndarje buxhetore'!$M$234+'[3]Tabela 4.1 Ndarje buxhetore'!$M$238+'[3]Tabela 4.1 Ndarje buxhetore'!$M$242</f>
        <v>382973.48</v>
      </c>
      <c r="H27" s="63">
        <f>'[2]Tabela 4.1 Ndarje buxhetore'!$M$226</f>
        <v>415674.07</v>
      </c>
    </row>
    <row r="28" spans="1:9" ht="15">
      <c r="A28" s="25" t="s">
        <v>43</v>
      </c>
      <c r="B28" s="25"/>
      <c r="C28" s="228" t="s">
        <v>101</v>
      </c>
      <c r="D28" s="63">
        <v>91735</v>
      </c>
      <c r="E28" s="63">
        <v>97449</v>
      </c>
      <c r="F28" s="63">
        <f>'[1]Tabela 4.1 Ndarje buxhetore'!M195</f>
        <v>107999</v>
      </c>
      <c r="G28" s="63">
        <f>'[3]Tabela 4.1 Ndarje buxhetore'!$M$194</f>
        <v>205605</v>
      </c>
      <c r="H28" s="63">
        <f>'[2]Tabela 4.1 Ndarje buxhetore'!$M$194+'[2]Tabela 4.1 Ndarje buxhetore'!$M$190</f>
        <v>269819.604</v>
      </c>
      <c r="I28" s="54"/>
    </row>
    <row r="29" spans="1:8" ht="15">
      <c r="A29" s="25" t="s">
        <v>44</v>
      </c>
      <c r="B29" s="25"/>
      <c r="C29" s="228" t="s">
        <v>164</v>
      </c>
      <c r="D29" s="63">
        <v>6981</v>
      </c>
      <c r="E29" s="63">
        <v>8954</v>
      </c>
      <c r="F29" s="63">
        <f>'[1]Tabela 4.1 Ndarje buxhetore'!M202</f>
        <v>9975.19</v>
      </c>
      <c r="G29" s="63">
        <f>'[3]Tabela 4.1 Ndarje buxhetore'!$M$202</f>
        <v>11475.19</v>
      </c>
      <c r="H29" s="63">
        <f>'[2]Tabela 4.1 Ndarje buxhetore'!$M$203</f>
        <v>11475.19</v>
      </c>
    </row>
  </sheetData>
  <sheetProtection selectLockedCells="1"/>
  <mergeCells count="3">
    <mergeCell ref="A1:G1"/>
    <mergeCell ref="A2:F2"/>
    <mergeCell ref="B4:C4"/>
  </mergeCells>
  <printOptions horizontalCentered="1"/>
  <pageMargins left="0.7" right="0.7" top="0.75" bottom="0.75" header="0.3" footer="0.3"/>
  <pageSetup horizontalDpi="600" verticalDpi="600" orientation="landscape" scale="80" r:id="rId1"/>
  <headerFooter>
    <oddFooter>&amp;LDepartamenti i Buxhetit Komunal, MEF&amp;R&amp;P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1"/>
  <sheetViews>
    <sheetView zoomScale="80" zoomScaleNormal="80" zoomScaleSheetLayoutView="75" zoomScalePageLayoutView="0" workbookViewId="0" topLeftCell="B1">
      <pane ySplit="4" topLeftCell="A5" activePane="bottomLeft" state="frozen"/>
      <selection pane="topLeft" activeCell="A1" sqref="A1"/>
      <selection pane="bottomLeft" activeCell="M39" sqref="M39"/>
    </sheetView>
  </sheetViews>
  <sheetFormatPr defaultColWidth="9.140625" defaultRowHeight="15"/>
  <cols>
    <col min="1" max="1" width="6.8515625" style="17" bestFit="1" customWidth="1"/>
    <col min="2" max="2" width="8.421875" style="17" bestFit="1" customWidth="1"/>
    <col min="3" max="3" width="9.421875" style="93" customWidth="1"/>
    <col min="4" max="4" width="7.7109375" style="0" customWidth="1"/>
    <col min="5" max="5" width="22.421875" style="0" customWidth="1"/>
    <col min="6" max="6" width="17.421875" style="110" customWidth="1"/>
    <col min="7" max="7" width="15.421875" style="110" customWidth="1"/>
    <col min="8" max="8" width="16.00390625" style="237" customWidth="1"/>
    <col min="9" max="10" width="21.7109375" style="110" customWidth="1"/>
    <col min="11" max="11" width="15.7109375" style="0" bestFit="1" customWidth="1"/>
    <col min="12" max="12" width="13.00390625" style="0" bestFit="1" customWidth="1"/>
  </cols>
  <sheetData>
    <row r="1" spans="1:10" ht="15.75">
      <c r="A1" s="280" t="s">
        <v>252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21">
      <c r="A2" s="319" t="s">
        <v>253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8" ht="15">
      <c r="A3" s="318"/>
      <c r="B3" s="318"/>
      <c r="C3" s="318"/>
      <c r="D3" s="318"/>
      <c r="E3" s="318"/>
      <c r="F3" s="318"/>
      <c r="G3" s="318"/>
      <c r="H3" s="229"/>
    </row>
    <row r="4" spans="1:10" ht="46.5" customHeight="1">
      <c r="A4" s="41" t="s">
        <v>199</v>
      </c>
      <c r="B4" s="41" t="s">
        <v>171</v>
      </c>
      <c r="C4" s="41" t="s">
        <v>173</v>
      </c>
      <c r="D4" s="41" t="s">
        <v>105</v>
      </c>
      <c r="E4" s="43" t="s">
        <v>46</v>
      </c>
      <c r="F4" s="49" t="s">
        <v>249</v>
      </c>
      <c r="G4" s="49" t="s">
        <v>254</v>
      </c>
      <c r="H4" s="49" t="s">
        <v>251</v>
      </c>
      <c r="I4" s="49" t="s">
        <v>215</v>
      </c>
      <c r="J4" s="49" t="s">
        <v>231</v>
      </c>
    </row>
    <row r="5" spans="1:10" ht="15">
      <c r="A5" s="14" t="s">
        <v>107</v>
      </c>
      <c r="B5" s="14" t="s">
        <v>108</v>
      </c>
      <c r="C5" s="56" t="s">
        <v>109</v>
      </c>
      <c r="D5" s="15" t="s">
        <v>110</v>
      </c>
      <c r="E5" s="15" t="s">
        <v>112</v>
      </c>
      <c r="F5" s="82" t="s">
        <v>34</v>
      </c>
      <c r="G5" s="82" t="s">
        <v>35</v>
      </c>
      <c r="H5" s="82" t="s">
        <v>36</v>
      </c>
      <c r="I5" s="83" t="s">
        <v>37</v>
      </c>
      <c r="J5" s="83" t="s">
        <v>38</v>
      </c>
    </row>
    <row r="6" spans="1:12" ht="18.75">
      <c r="A6" s="230">
        <v>626</v>
      </c>
      <c r="B6" s="320" t="s">
        <v>156</v>
      </c>
      <c r="C6" s="321"/>
      <c r="D6" s="321"/>
      <c r="E6" s="42" t="s">
        <v>175</v>
      </c>
      <c r="F6" s="84">
        <f>F7+F8</f>
        <v>934506</v>
      </c>
      <c r="G6" s="84">
        <f>G7+G8</f>
        <v>1027288</v>
      </c>
      <c r="H6" s="84">
        <f>H7+H8</f>
        <v>1064334.774</v>
      </c>
      <c r="I6" s="84">
        <f>I7+I8</f>
        <v>1334384.264</v>
      </c>
      <c r="J6" s="84">
        <f>J7+J8</f>
        <v>1405040.784</v>
      </c>
      <c r="K6" s="133"/>
      <c r="L6" s="133"/>
    </row>
    <row r="7" spans="1:12" ht="15">
      <c r="A7" s="18"/>
      <c r="B7" s="18"/>
      <c r="C7" s="205"/>
      <c r="D7" s="2"/>
      <c r="E7" s="8" t="s">
        <v>157</v>
      </c>
      <c r="F7" s="70">
        <f>F10+F13+F16+F25+F28+F30+F40+F46+F49+F55</f>
        <v>630151</v>
      </c>
      <c r="G7" s="70">
        <f>G10+G13+G16+G25+G28+G30+G40+G46+G49+G55</f>
        <v>766377</v>
      </c>
      <c r="H7" s="70">
        <f>H10+H13+H16+H25+H28+H30+H40+H46+H49+H55</f>
        <v>829317.774</v>
      </c>
      <c r="I7" s="70">
        <f>I10+I13+I16+I25+I28+I30+I40+I46+I49+I55</f>
        <v>1053384.264</v>
      </c>
      <c r="J7" s="70">
        <f>J10+J13+J16+J25+J28+J30+J40+J46+J49+J55</f>
        <v>1118540.784</v>
      </c>
      <c r="K7" s="134"/>
      <c r="L7" s="133"/>
    </row>
    <row r="8" spans="1:12" ht="15">
      <c r="A8" s="18"/>
      <c r="B8" s="18"/>
      <c r="C8" s="205"/>
      <c r="D8" s="2"/>
      <c r="E8" s="8" t="s">
        <v>60</v>
      </c>
      <c r="F8" s="70">
        <f>F17+F29+F47+F56+F41</f>
        <v>304355</v>
      </c>
      <c r="G8" s="70">
        <f>G17+G29+G47+G56+G41</f>
        <v>260911</v>
      </c>
      <c r="H8" s="70">
        <f>H17+H29+H47+H56+H41</f>
        <v>235017</v>
      </c>
      <c r="I8" s="70">
        <f>I17+I29+I41+I47+I56</f>
        <v>281000</v>
      </c>
      <c r="J8" s="70">
        <f>J17+J29+J41+J47+J56</f>
        <v>286500</v>
      </c>
      <c r="K8" s="144"/>
      <c r="L8" s="147"/>
    </row>
    <row r="9" spans="1:12" ht="15">
      <c r="A9" s="20">
        <v>1.1</v>
      </c>
      <c r="B9" s="20"/>
      <c r="C9" s="231">
        <v>160</v>
      </c>
      <c r="D9" s="290" t="s">
        <v>166</v>
      </c>
      <c r="E9" s="292"/>
      <c r="F9" s="122">
        <f>F10</f>
        <v>30472</v>
      </c>
      <c r="G9" s="122">
        <f>G10</f>
        <v>58397</v>
      </c>
      <c r="H9" s="122">
        <f>H10</f>
        <v>71563.14</v>
      </c>
      <c r="I9" s="122">
        <f>I10</f>
        <v>78671</v>
      </c>
      <c r="J9" s="122">
        <f>J10</f>
        <v>80049.24</v>
      </c>
      <c r="K9" s="141"/>
      <c r="L9" s="147"/>
    </row>
    <row r="10" spans="1:12" ht="15.75">
      <c r="A10" s="28"/>
      <c r="B10" s="28"/>
      <c r="C10" s="232"/>
      <c r="D10" s="2"/>
      <c r="E10" s="8" t="s">
        <v>157</v>
      </c>
      <c r="F10" s="70">
        <f>37548-7076</f>
        <v>30472</v>
      </c>
      <c r="G10" s="70">
        <v>58397</v>
      </c>
      <c r="H10" s="70">
        <f>'[1]Tabela 4.1 Ndarje buxhetore'!M19</f>
        <v>71563.14</v>
      </c>
      <c r="I10" s="70">
        <f>'[3]Tabela 4.1 Ndarje buxhetore'!$M$15</f>
        <v>78671</v>
      </c>
      <c r="J10" s="70">
        <f>'[2]Tabela 4.1 Ndarje buxhetore'!$M$14</f>
        <v>80049.24</v>
      </c>
      <c r="K10" s="143"/>
      <c r="L10" s="147"/>
    </row>
    <row r="11" spans="1:12" ht="15.75">
      <c r="A11" s="28"/>
      <c r="B11" s="28"/>
      <c r="C11" s="232"/>
      <c r="D11" s="2"/>
      <c r="E11" s="8" t="s">
        <v>60</v>
      </c>
      <c r="F11" s="140"/>
      <c r="G11" s="140"/>
      <c r="H11" s="140"/>
      <c r="I11" s="92"/>
      <c r="J11" s="92"/>
      <c r="K11" s="143"/>
      <c r="L11" s="147"/>
    </row>
    <row r="12" spans="1:12" ht="15.75">
      <c r="A12" s="20">
        <v>1.2</v>
      </c>
      <c r="B12" s="20"/>
      <c r="C12" s="233">
        <v>169</v>
      </c>
      <c r="D12" s="290" t="s">
        <v>168</v>
      </c>
      <c r="E12" s="292"/>
      <c r="F12" s="122">
        <f>F13</f>
        <v>55642</v>
      </c>
      <c r="G12" s="122">
        <f>G13</f>
        <v>50442</v>
      </c>
      <c r="H12" s="122">
        <f>H13</f>
        <v>50809.5</v>
      </c>
      <c r="I12" s="122">
        <f>I13</f>
        <v>50810</v>
      </c>
      <c r="J12" s="122">
        <f>J13</f>
        <v>50810</v>
      </c>
      <c r="K12" s="143"/>
      <c r="L12" s="147"/>
    </row>
    <row r="13" spans="1:12" ht="15.75">
      <c r="A13" s="18"/>
      <c r="B13" s="18"/>
      <c r="C13" s="205"/>
      <c r="D13" s="2"/>
      <c r="E13" s="8" t="s">
        <v>157</v>
      </c>
      <c r="F13" s="70">
        <v>55642</v>
      </c>
      <c r="G13" s="70">
        <v>50442</v>
      </c>
      <c r="H13" s="70">
        <f>'[1]Tabela 4.1 Ndarje buxhetore'!M27</f>
        <v>50809.5</v>
      </c>
      <c r="I13" s="70">
        <f>'[3]Tabela 4.1 Ndarje buxhetore'!$M$27</f>
        <v>50810</v>
      </c>
      <c r="J13" s="70">
        <f>'[2]Tabela 4.1 Ndarje buxhetore'!$M$26</f>
        <v>50810</v>
      </c>
      <c r="K13" s="143"/>
      <c r="L13" s="147"/>
    </row>
    <row r="14" spans="1:12" ht="15.75">
      <c r="A14" s="18"/>
      <c r="B14" s="18"/>
      <c r="C14" s="205"/>
      <c r="D14" s="2"/>
      <c r="E14" s="8" t="s">
        <v>60</v>
      </c>
      <c r="F14" s="140"/>
      <c r="G14" s="140"/>
      <c r="H14" s="140"/>
      <c r="I14" s="92"/>
      <c r="J14" s="92"/>
      <c r="K14" s="143"/>
      <c r="L14" s="147"/>
    </row>
    <row r="15" spans="1:12" ht="15">
      <c r="A15" s="20">
        <v>1.3</v>
      </c>
      <c r="B15" s="20"/>
      <c r="C15" s="231">
        <v>163</v>
      </c>
      <c r="D15" s="290" t="s">
        <v>169</v>
      </c>
      <c r="E15" s="292"/>
      <c r="F15" s="122">
        <f>F16+F17</f>
        <v>77394</v>
      </c>
      <c r="G15" s="122">
        <f>G16+G17</f>
        <v>77687</v>
      </c>
      <c r="H15" s="122">
        <f>H16+H17</f>
        <v>97287.81</v>
      </c>
      <c r="I15" s="122">
        <f>I16+I17</f>
        <v>140267</v>
      </c>
      <c r="J15" s="122">
        <f>'[2]Tabela 4.1 Ndarje buxhetore'!$M$30</f>
        <v>138259</v>
      </c>
      <c r="K15" s="145"/>
      <c r="L15" s="147"/>
    </row>
    <row r="16" spans="1:12" ht="15">
      <c r="A16" s="18"/>
      <c r="B16" s="18"/>
      <c r="C16" s="205"/>
      <c r="D16" s="2"/>
      <c r="E16" s="8" t="s">
        <v>157</v>
      </c>
      <c r="F16" s="70">
        <v>50894</v>
      </c>
      <c r="G16" s="70">
        <v>71187</v>
      </c>
      <c r="H16" s="70">
        <f>'[1]Tabela 4.1 Ndarje buxhetore'!H30+'[1]Tabela 4.1 Ndarje buxhetore'!I30+'[1]Tabela 4.1 Ndarje buxhetore'!J30</f>
        <v>92287.81</v>
      </c>
      <c r="I16" s="70">
        <f>'[3]Tabela 4.1 Ndarje buxhetore'!$H$30+'[3]Tabela 4.1 Ndarje buxhetore'!$I$30+'[3]Tabela 4.1 Ndarje buxhetore'!$J$30</f>
        <v>134267</v>
      </c>
      <c r="J16" s="70">
        <f>J15-J17</f>
        <v>131759</v>
      </c>
      <c r="K16" s="142"/>
      <c r="L16" s="147"/>
    </row>
    <row r="17" spans="1:12" ht="15.75">
      <c r="A17" s="18"/>
      <c r="B17" s="18"/>
      <c r="C17" s="205"/>
      <c r="D17" s="2"/>
      <c r="E17" s="8" t="s">
        <v>60</v>
      </c>
      <c r="F17" s="140">
        <v>26500</v>
      </c>
      <c r="G17" s="140">
        <v>6500</v>
      </c>
      <c r="H17" s="140">
        <f>'[1]Tabela 4.1 Ndarje buxhetore'!L31</f>
        <v>5000</v>
      </c>
      <c r="I17" s="140">
        <f>'[3]Tabela 4.1 Ndarje buxhetore'!$L$31</f>
        <v>6000</v>
      </c>
      <c r="J17" s="140">
        <v>6500</v>
      </c>
      <c r="K17" s="143"/>
      <c r="L17" s="147"/>
    </row>
    <row r="18" spans="1:12" ht="15" customHeight="1" hidden="1">
      <c r="A18" s="20">
        <v>1.4</v>
      </c>
      <c r="B18" s="20"/>
      <c r="C18" s="231">
        <v>166</v>
      </c>
      <c r="D18" s="290" t="s">
        <v>158</v>
      </c>
      <c r="E18" s="292"/>
      <c r="F18" s="87"/>
      <c r="G18" s="87"/>
      <c r="H18" s="87"/>
      <c r="I18" s="86">
        <v>0</v>
      </c>
      <c r="J18" s="86">
        <v>0</v>
      </c>
      <c r="K18" s="142"/>
      <c r="L18" s="147"/>
    </row>
    <row r="19" spans="1:12" ht="15" hidden="1">
      <c r="A19" s="18"/>
      <c r="B19" s="18"/>
      <c r="C19" s="205"/>
      <c r="D19" s="2"/>
      <c r="E19" s="8" t="s">
        <v>157</v>
      </c>
      <c r="F19" s="85"/>
      <c r="G19" s="85"/>
      <c r="H19" s="85"/>
      <c r="I19" s="70"/>
      <c r="J19" s="70"/>
      <c r="K19" s="142"/>
      <c r="L19" s="147"/>
    </row>
    <row r="20" spans="1:12" ht="15" hidden="1">
      <c r="A20" s="18"/>
      <c r="B20" s="18"/>
      <c r="C20" s="205"/>
      <c r="D20" s="2"/>
      <c r="E20" s="8" t="s">
        <v>60</v>
      </c>
      <c r="F20" s="234"/>
      <c r="G20" s="234"/>
      <c r="H20" s="234"/>
      <c r="I20" s="92"/>
      <c r="J20" s="92"/>
      <c r="K20" s="142"/>
      <c r="L20" s="147"/>
    </row>
    <row r="21" spans="1:12" ht="15" hidden="1">
      <c r="A21" s="20">
        <v>1.5</v>
      </c>
      <c r="B21" s="20"/>
      <c r="C21" s="231">
        <v>167</v>
      </c>
      <c r="D21" s="290" t="s">
        <v>89</v>
      </c>
      <c r="E21" s="292"/>
      <c r="F21" s="87"/>
      <c r="G21" s="87"/>
      <c r="H21" s="87"/>
      <c r="I21" s="86"/>
      <c r="J21" s="86"/>
      <c r="K21" s="142"/>
      <c r="L21" s="147"/>
    </row>
    <row r="22" spans="1:12" ht="15" hidden="1">
      <c r="A22" s="18"/>
      <c r="B22" s="18"/>
      <c r="C22" s="205"/>
      <c r="D22" s="2"/>
      <c r="E22" s="8" t="s">
        <v>157</v>
      </c>
      <c r="F22" s="85"/>
      <c r="G22" s="85"/>
      <c r="H22" s="85"/>
      <c r="I22" s="70"/>
      <c r="J22" s="70"/>
      <c r="K22" s="142"/>
      <c r="L22" s="147"/>
    </row>
    <row r="23" spans="1:12" ht="15" hidden="1">
      <c r="A23" s="18"/>
      <c r="B23" s="18"/>
      <c r="C23" s="205"/>
      <c r="D23" s="2"/>
      <c r="E23" s="8" t="s">
        <v>60</v>
      </c>
      <c r="F23" s="234"/>
      <c r="G23" s="234"/>
      <c r="H23" s="234"/>
      <c r="I23" s="92"/>
      <c r="J23" s="92"/>
      <c r="K23" s="142"/>
      <c r="L23" s="147"/>
    </row>
    <row r="24" spans="1:12" ht="15">
      <c r="A24" s="20">
        <v>1.6</v>
      </c>
      <c r="B24" s="20"/>
      <c r="C24" s="231">
        <v>175</v>
      </c>
      <c r="D24" s="290" t="s">
        <v>90</v>
      </c>
      <c r="E24" s="292"/>
      <c r="F24" s="122">
        <f>F25</f>
        <v>29670</v>
      </c>
      <c r="G24" s="122">
        <f>G25</f>
        <v>31803</v>
      </c>
      <c r="H24" s="122">
        <f>H25</f>
        <v>35333.81</v>
      </c>
      <c r="I24" s="122">
        <f>I25</f>
        <v>41725</v>
      </c>
      <c r="J24" s="122">
        <f>J25</f>
        <v>42285</v>
      </c>
      <c r="K24" s="146"/>
      <c r="L24" s="147"/>
    </row>
    <row r="25" spans="1:12" ht="15">
      <c r="A25" s="18"/>
      <c r="B25" s="18"/>
      <c r="C25" s="205"/>
      <c r="D25" s="2"/>
      <c r="E25" s="8" t="s">
        <v>157</v>
      </c>
      <c r="F25" s="70">
        <v>29670</v>
      </c>
      <c r="G25" s="70">
        <v>31803</v>
      </c>
      <c r="H25" s="70">
        <f>'[1]Tabela 4.1 Ndarje buxhetore'!M71</f>
        <v>35333.81</v>
      </c>
      <c r="I25" s="70">
        <f>'[3]Tabela 4.1 Ndarje buxhetore'!$M$71</f>
        <v>41725</v>
      </c>
      <c r="J25" s="70">
        <f>'[2]Tabela 4.1 Ndarje buxhetore'!$M$70</f>
        <v>42285</v>
      </c>
      <c r="K25" s="146"/>
      <c r="L25" s="147"/>
    </row>
    <row r="26" spans="1:12" ht="15">
      <c r="A26" s="18"/>
      <c r="B26" s="18"/>
      <c r="C26" s="205"/>
      <c r="D26" s="2"/>
      <c r="E26" s="8" t="s">
        <v>60</v>
      </c>
      <c r="F26" s="140"/>
      <c r="G26" s="140"/>
      <c r="H26" s="140"/>
      <c r="I26" s="92"/>
      <c r="J26" s="92"/>
      <c r="K26" s="142"/>
      <c r="L26" s="147"/>
    </row>
    <row r="27" spans="1:12" ht="15">
      <c r="A27" s="20">
        <v>1.7</v>
      </c>
      <c r="B27" s="20"/>
      <c r="C27" s="231">
        <v>180</v>
      </c>
      <c r="D27" s="290" t="s">
        <v>93</v>
      </c>
      <c r="E27" s="292"/>
      <c r="F27" s="122">
        <f>F28+F29</f>
        <v>297749</v>
      </c>
      <c r="G27" s="122">
        <f>G28+G29</f>
        <v>309743</v>
      </c>
      <c r="H27" s="122">
        <f>H28+H29</f>
        <v>266521.45</v>
      </c>
      <c r="I27" s="122">
        <f>I28+I29</f>
        <v>302099.4</v>
      </c>
      <c r="J27" s="122">
        <f>'[2]Tabela 4.1 Ndarje buxhetore'!$M$82</f>
        <v>309899.4</v>
      </c>
      <c r="K27" s="142"/>
      <c r="L27" s="147"/>
    </row>
    <row r="28" spans="1:12" ht="15">
      <c r="A28" s="18"/>
      <c r="B28" s="18"/>
      <c r="C28" s="205"/>
      <c r="D28" s="2"/>
      <c r="E28" s="8" t="s">
        <v>157</v>
      </c>
      <c r="F28" s="70">
        <v>61101</v>
      </c>
      <c r="G28" s="70">
        <v>69947</v>
      </c>
      <c r="H28" s="70">
        <f>'[1]Tabela 4.1 Ndarje buxhetore'!H82+'[1]Tabela 4.1 Ndarje buxhetore'!I82+'[1]Tabela 4.1 Ndarje buxhetore'!J82</f>
        <v>69965.45</v>
      </c>
      <c r="I28" s="70">
        <f>'[3]Tabela 4.1 Ndarje buxhetore'!$H$82+'[3]Tabela 4.1 Ndarje buxhetore'!$I$82+'[3]Tabela 4.1 Ndarje buxhetore'!$J$82</f>
        <v>98099.4</v>
      </c>
      <c r="J28" s="70">
        <f>J27-J29</f>
        <v>105899.40000000002</v>
      </c>
      <c r="K28" s="146"/>
      <c r="L28" s="147"/>
    </row>
    <row r="29" spans="1:12" ht="15">
      <c r="A29" s="18"/>
      <c r="B29" s="18"/>
      <c r="C29" s="205"/>
      <c r="D29" s="2"/>
      <c r="E29" s="8" t="s">
        <v>60</v>
      </c>
      <c r="F29" s="140">
        <v>236648</v>
      </c>
      <c r="G29" s="140">
        <v>239796</v>
      </c>
      <c r="H29" s="140">
        <f>'[1]Tabela 4.1 Ndarje buxhetore'!L82</f>
        <v>196556</v>
      </c>
      <c r="I29" s="140">
        <f>'[3]Tabela 4.1 Ndarje buxhetore'!$L$82</f>
        <v>204000</v>
      </c>
      <c r="J29" s="140">
        <f>'[2]Tabela 4.1 Ndarje buxhetore'!$L$82</f>
        <v>204000</v>
      </c>
      <c r="K29" s="146"/>
      <c r="L29" s="147"/>
    </row>
    <row r="30" spans="1:12" ht="15">
      <c r="A30" s="20">
        <v>1.8</v>
      </c>
      <c r="B30" s="20"/>
      <c r="C30" s="231">
        <v>197</v>
      </c>
      <c r="D30" s="290" t="s">
        <v>5</v>
      </c>
      <c r="E30" s="292"/>
      <c r="F30" s="122">
        <f>F31</f>
        <v>7076</v>
      </c>
      <c r="G30" s="122">
        <f>G31</f>
        <v>8972</v>
      </c>
      <c r="H30" s="122">
        <f>H31</f>
        <v>11875</v>
      </c>
      <c r="I30" s="86">
        <f>I31</f>
        <v>11875</v>
      </c>
      <c r="J30" s="86">
        <f>J31</f>
        <v>11875</v>
      </c>
      <c r="K30" s="146"/>
      <c r="L30" s="147"/>
    </row>
    <row r="31" spans="1:12" ht="15">
      <c r="A31" s="18"/>
      <c r="B31" s="18"/>
      <c r="C31" s="205"/>
      <c r="D31" s="2"/>
      <c r="E31" s="8" t="s">
        <v>157</v>
      </c>
      <c r="F31" s="70">
        <v>7076</v>
      </c>
      <c r="G31" s="70">
        <v>8972</v>
      </c>
      <c r="H31" s="70">
        <f>'[1]Tabela 4.1 Ndarje buxhetore'!M149</f>
        <v>11875</v>
      </c>
      <c r="I31" s="70">
        <f>'[3]Tabela 4.1 Ndarje buxhetore'!$M$150</f>
        <v>11875</v>
      </c>
      <c r="J31" s="70">
        <f>'[2]Tabela 4.1 Ndarje buxhetore'!$M$149</f>
        <v>11875</v>
      </c>
      <c r="K31" s="133"/>
      <c r="L31" s="147"/>
    </row>
    <row r="32" spans="1:12" ht="15">
      <c r="A32" s="18"/>
      <c r="B32" s="18"/>
      <c r="C32" s="205"/>
      <c r="D32" s="2"/>
      <c r="E32" s="8" t="s">
        <v>60</v>
      </c>
      <c r="F32" s="140"/>
      <c r="G32" s="140"/>
      <c r="H32" s="140"/>
      <c r="I32" s="92"/>
      <c r="J32" s="92"/>
      <c r="K32" s="133"/>
      <c r="L32" s="147"/>
    </row>
    <row r="33" spans="1:12" ht="15" hidden="1">
      <c r="A33" s="20">
        <v>1.9</v>
      </c>
      <c r="B33" s="20"/>
      <c r="C33" s="231">
        <v>470</v>
      </c>
      <c r="D33" s="290" t="s">
        <v>6</v>
      </c>
      <c r="E33" s="292"/>
      <c r="F33" s="87"/>
      <c r="G33" s="87"/>
      <c r="H33" s="87"/>
      <c r="I33" s="86"/>
      <c r="J33" s="86"/>
      <c r="K33" s="133"/>
      <c r="L33" s="147"/>
    </row>
    <row r="34" spans="1:12" ht="15" hidden="1">
      <c r="A34" s="18"/>
      <c r="B34" s="18"/>
      <c r="C34" s="205"/>
      <c r="D34" s="2"/>
      <c r="E34" s="8" t="s">
        <v>157</v>
      </c>
      <c r="F34" s="85"/>
      <c r="G34" s="85"/>
      <c r="H34" s="85"/>
      <c r="I34" s="70"/>
      <c r="J34" s="70"/>
      <c r="K34" s="133"/>
      <c r="L34" s="147"/>
    </row>
    <row r="35" spans="1:12" ht="15" hidden="1">
      <c r="A35" s="18"/>
      <c r="B35" s="18"/>
      <c r="C35" s="205"/>
      <c r="D35" s="2"/>
      <c r="E35" s="8" t="s">
        <v>60</v>
      </c>
      <c r="F35" s="234"/>
      <c r="G35" s="234"/>
      <c r="H35" s="234"/>
      <c r="I35" s="92"/>
      <c r="J35" s="92"/>
      <c r="K35" s="133"/>
      <c r="L35" s="147"/>
    </row>
    <row r="36" spans="1:12" ht="15" hidden="1">
      <c r="A36" s="29" t="s">
        <v>125</v>
      </c>
      <c r="B36" s="29"/>
      <c r="C36" s="235" t="s">
        <v>96</v>
      </c>
      <c r="D36" s="290" t="s">
        <v>10</v>
      </c>
      <c r="E36" s="292"/>
      <c r="F36" s="87"/>
      <c r="G36" s="87"/>
      <c r="H36" s="87"/>
      <c r="I36" s="86"/>
      <c r="J36" s="86"/>
      <c r="K36" s="133"/>
      <c r="L36" s="147"/>
    </row>
    <row r="37" spans="1:12" ht="15" hidden="1">
      <c r="A37" s="18"/>
      <c r="B37" s="18"/>
      <c r="C37" s="205"/>
      <c r="D37" s="2"/>
      <c r="E37" s="8" t="s">
        <v>157</v>
      </c>
      <c r="F37" s="85"/>
      <c r="G37" s="85"/>
      <c r="H37" s="85"/>
      <c r="I37" s="70"/>
      <c r="J37" s="70"/>
      <c r="K37" s="133"/>
      <c r="L37" s="147"/>
    </row>
    <row r="38" spans="1:12" ht="15" hidden="1">
      <c r="A38" s="18"/>
      <c r="B38" s="18"/>
      <c r="C38" s="205"/>
      <c r="D38" s="2"/>
      <c r="E38" s="8" t="s">
        <v>60</v>
      </c>
      <c r="F38" s="234"/>
      <c r="G38" s="234"/>
      <c r="H38" s="234"/>
      <c r="I38" s="92"/>
      <c r="J38" s="92"/>
      <c r="K38" s="133"/>
      <c r="L38" s="147"/>
    </row>
    <row r="39" spans="1:12" ht="15">
      <c r="A39" s="20">
        <v>1.11</v>
      </c>
      <c r="B39" s="20"/>
      <c r="C39" s="231">
        <v>650</v>
      </c>
      <c r="D39" s="290" t="s">
        <v>14</v>
      </c>
      <c r="E39" s="292"/>
      <c r="F39" s="122">
        <f>F40+F41</f>
        <v>38966</v>
      </c>
      <c r="G39" s="122">
        <f>G40+G41</f>
        <v>20605</v>
      </c>
      <c r="H39" s="122">
        <f>'[1]Tabela 4.1 Ndarje buxhetore'!M158</f>
        <v>23572.08</v>
      </c>
      <c r="I39" s="122">
        <f>'Tabela 4.1 Ndarje buxhetore'!$M$158</f>
        <v>23572.08</v>
      </c>
      <c r="J39" s="122">
        <f>'[2]Tabela 4.1 Ndarje buxhetore'!$M$158</f>
        <v>74894.28</v>
      </c>
      <c r="K39" s="133"/>
      <c r="L39" s="147"/>
    </row>
    <row r="40" spans="1:12" ht="15">
      <c r="A40" s="18"/>
      <c r="B40" s="18"/>
      <c r="C40" s="205"/>
      <c r="D40" s="2"/>
      <c r="E40" s="8" t="s">
        <v>157</v>
      </c>
      <c r="F40" s="70">
        <v>18966</v>
      </c>
      <c r="G40" s="139">
        <v>19355</v>
      </c>
      <c r="H40" s="139">
        <f>'[1]Tabela 4.1 Ndarje buxhetore'!H158</f>
        <v>22322.08</v>
      </c>
      <c r="I40" s="139">
        <f>'[3]Tabela 4.1 Ndarje buxhetore'!$H$158+'[3]Tabela 4.1 Ndarje buxhetore'!$I$158</f>
        <v>31894</v>
      </c>
      <c r="J40" s="139">
        <f>J39-J41</f>
        <v>31894.28</v>
      </c>
      <c r="K40" s="133"/>
      <c r="L40" s="147"/>
    </row>
    <row r="41" spans="1:12" ht="15">
      <c r="A41" s="18"/>
      <c r="B41" s="18"/>
      <c r="C41" s="205"/>
      <c r="D41" s="2"/>
      <c r="E41" s="8" t="s">
        <v>60</v>
      </c>
      <c r="F41" s="140">
        <v>20000</v>
      </c>
      <c r="G41" s="140">
        <v>1250</v>
      </c>
      <c r="H41" s="140">
        <f>'[1]Tabela 4.1 Ndarje buxhetore'!L158</f>
        <v>1250</v>
      </c>
      <c r="I41" s="140">
        <f>'[3]Tabela 4.1 Ndarje buxhetore'!$L$158</f>
        <v>38000</v>
      </c>
      <c r="J41" s="140">
        <v>43000</v>
      </c>
      <c r="K41" s="133"/>
      <c r="L41" s="147"/>
    </row>
    <row r="42" spans="1:12" ht="15" hidden="1">
      <c r="A42" s="20">
        <v>1.12</v>
      </c>
      <c r="B42" s="20"/>
      <c r="C42" s="231">
        <v>660</v>
      </c>
      <c r="D42" s="290" t="s">
        <v>17</v>
      </c>
      <c r="E42" s="292"/>
      <c r="F42" s="87"/>
      <c r="G42" s="87"/>
      <c r="H42" s="87"/>
      <c r="I42" s="86"/>
      <c r="J42" s="86"/>
      <c r="K42" s="133"/>
      <c r="L42" s="147"/>
    </row>
    <row r="43" spans="1:12" ht="15" hidden="1">
      <c r="A43" s="18"/>
      <c r="B43" s="18"/>
      <c r="C43" s="205"/>
      <c r="D43" s="2"/>
      <c r="E43" s="8" t="s">
        <v>157</v>
      </c>
      <c r="F43" s="85"/>
      <c r="G43" s="85"/>
      <c r="H43" s="85"/>
      <c r="I43" s="70"/>
      <c r="J43" s="70"/>
      <c r="K43" s="133"/>
      <c r="L43" s="147"/>
    </row>
    <row r="44" spans="1:12" ht="15" hidden="1">
      <c r="A44" s="18"/>
      <c r="B44" s="18"/>
      <c r="C44" s="205"/>
      <c r="D44" s="2"/>
      <c r="E44" s="8" t="s">
        <v>60</v>
      </c>
      <c r="F44" s="234"/>
      <c r="G44" s="234"/>
      <c r="H44" s="234"/>
      <c r="I44" s="92"/>
      <c r="J44" s="92"/>
      <c r="K44" s="133"/>
      <c r="L44" s="147"/>
    </row>
    <row r="45" spans="1:12" ht="15">
      <c r="A45" s="20">
        <v>1.13</v>
      </c>
      <c r="B45" s="20"/>
      <c r="C45" s="231">
        <v>730</v>
      </c>
      <c r="D45" s="290" t="s">
        <v>176</v>
      </c>
      <c r="E45" s="292"/>
      <c r="F45" s="122">
        <f>F46+F47</f>
        <v>97952</v>
      </c>
      <c r="G45" s="122">
        <f>G46+G47</f>
        <v>119643</v>
      </c>
      <c r="H45" s="122">
        <f>'[1]Tabela 4.1 Ndarje buxhetore'!M186</f>
        <v>139127.794</v>
      </c>
      <c r="I45" s="122">
        <f>I46+I47</f>
        <v>228233.794</v>
      </c>
      <c r="J45" s="122">
        <f>'[2]Tabela 4.1 Ndarje buxhetore'!$M$186</f>
        <v>281294.794</v>
      </c>
      <c r="K45" s="148"/>
      <c r="L45" s="147"/>
    </row>
    <row r="46" spans="1:12" ht="15">
      <c r="A46" s="18"/>
      <c r="B46" s="18"/>
      <c r="C46" s="205"/>
      <c r="D46" s="2"/>
      <c r="E46" s="8" t="s">
        <v>157</v>
      </c>
      <c r="F46" s="70">
        <v>94745</v>
      </c>
      <c r="G46" s="70">
        <v>114643</v>
      </c>
      <c r="H46" s="70">
        <f>'[1]Tabela 4.1 Ndarje buxhetore'!H186+'[1]Tabela 4.1 Ndarje buxhetore'!I186+'[1]Tabela 4.1 Ndarje buxhetore'!J186</f>
        <v>121916.794</v>
      </c>
      <c r="I46" s="70">
        <f>'[3]Tabela 4.1 Ndarje buxhetore'!$H$186+'[3]Tabela 4.1 Ndarje buxhetore'!$I$186+'[3]Tabela 4.1 Ndarje buxhetore'!$J$186</f>
        <v>213233.794</v>
      </c>
      <c r="J46" s="70">
        <f>J45-J47</f>
        <v>266294.794</v>
      </c>
      <c r="K46" s="146"/>
      <c r="L46" s="133"/>
    </row>
    <row r="47" spans="1:12" ht="15">
      <c r="A47" s="18"/>
      <c r="B47" s="18"/>
      <c r="C47" s="205"/>
      <c r="D47" s="2"/>
      <c r="E47" s="8" t="s">
        <v>60</v>
      </c>
      <c r="F47" s="88">
        <v>3207</v>
      </c>
      <c r="G47" s="88">
        <v>5000</v>
      </c>
      <c r="H47" s="88">
        <f>'[1]Tabela 4.1 Ndarje buxhetore'!L186</f>
        <v>17211</v>
      </c>
      <c r="I47" s="236">
        <f>'[3]Tabela 4.1 Ndarje buxhetore'!$L$186</f>
        <v>15000</v>
      </c>
      <c r="J47" s="236">
        <f>'[2]Tabela 4.1 Ndarje buxhetore'!$L$186</f>
        <v>15000</v>
      </c>
      <c r="K47" s="146"/>
      <c r="L47" s="133"/>
    </row>
    <row r="48" spans="1:12" ht="15">
      <c r="A48" s="20">
        <v>1.14</v>
      </c>
      <c r="B48" s="20"/>
      <c r="C48" s="231">
        <v>760</v>
      </c>
      <c r="D48" s="296" t="s">
        <v>181</v>
      </c>
      <c r="E48" s="298"/>
      <c r="F48" s="122">
        <f>F49</f>
        <v>3971</v>
      </c>
      <c r="G48" s="122">
        <f>G49</f>
        <v>0</v>
      </c>
      <c r="H48" s="122">
        <f>H49</f>
        <v>0</v>
      </c>
      <c r="I48" s="122">
        <f>I49</f>
        <v>0</v>
      </c>
      <c r="J48" s="122">
        <f>J49</f>
        <v>0</v>
      </c>
      <c r="K48" s="146"/>
      <c r="L48" s="133"/>
    </row>
    <row r="49" spans="1:12" ht="15">
      <c r="A49" s="18"/>
      <c r="B49" s="18"/>
      <c r="C49" s="205"/>
      <c r="D49" s="2"/>
      <c r="E49" s="8" t="s">
        <v>157</v>
      </c>
      <c r="F49" s="70">
        <v>3971</v>
      </c>
      <c r="G49" s="70"/>
      <c r="H49" s="70"/>
      <c r="I49" s="70"/>
      <c r="J49" s="70"/>
      <c r="K49" s="133"/>
      <c r="L49" s="133"/>
    </row>
    <row r="50" spans="1:12" ht="15">
      <c r="A50" s="18"/>
      <c r="B50" s="18"/>
      <c r="C50" s="205"/>
      <c r="D50" s="2"/>
      <c r="E50" s="8" t="s">
        <v>60</v>
      </c>
      <c r="F50" s="140"/>
      <c r="G50" s="140"/>
      <c r="H50" s="140"/>
      <c r="I50" s="92"/>
      <c r="J50" s="92"/>
      <c r="K50" s="133"/>
      <c r="L50" s="133"/>
    </row>
    <row r="51" spans="1:12" ht="15" hidden="1">
      <c r="A51" s="20">
        <v>1.15</v>
      </c>
      <c r="B51" s="20"/>
      <c r="C51" s="231">
        <v>850</v>
      </c>
      <c r="D51" s="290" t="s">
        <v>182</v>
      </c>
      <c r="E51" s="292"/>
      <c r="F51" s="87"/>
      <c r="G51" s="87"/>
      <c r="H51" s="87"/>
      <c r="I51" s="86"/>
      <c r="J51" s="86"/>
      <c r="K51" s="133"/>
      <c r="L51" s="133"/>
    </row>
    <row r="52" spans="1:12" ht="15" hidden="1">
      <c r="A52" s="18"/>
      <c r="B52" s="18"/>
      <c r="C52" s="205"/>
      <c r="D52" s="2"/>
      <c r="E52" s="8" t="s">
        <v>157</v>
      </c>
      <c r="F52" s="85"/>
      <c r="G52" s="85"/>
      <c r="H52" s="85"/>
      <c r="I52" s="70"/>
      <c r="J52" s="70"/>
      <c r="K52" s="133"/>
      <c r="L52" s="133"/>
    </row>
    <row r="53" spans="1:12" ht="15" hidden="1">
      <c r="A53" s="18"/>
      <c r="B53" s="18"/>
      <c r="C53" s="205"/>
      <c r="D53" s="2"/>
      <c r="E53" s="8" t="s">
        <v>60</v>
      </c>
      <c r="F53" s="234"/>
      <c r="G53" s="234"/>
      <c r="H53" s="234"/>
      <c r="I53" s="92"/>
      <c r="J53" s="92"/>
      <c r="K53" s="133"/>
      <c r="L53" s="133"/>
    </row>
    <row r="54" spans="1:12" ht="15">
      <c r="A54" s="20">
        <v>1.16</v>
      </c>
      <c r="B54" s="20"/>
      <c r="C54" s="231">
        <v>920</v>
      </c>
      <c r="D54" s="290" t="s">
        <v>186</v>
      </c>
      <c r="E54" s="292"/>
      <c r="F54" s="122">
        <f>F55+F56</f>
        <v>295614</v>
      </c>
      <c r="G54" s="122">
        <f>G55+G56</f>
        <v>349996</v>
      </c>
      <c r="H54" s="122">
        <f>'[1]Tabela 4.1 Ndarje buxhetore'!M226</f>
        <v>368244.19</v>
      </c>
      <c r="I54" s="122">
        <f>I55+I56</f>
        <v>410809.07</v>
      </c>
      <c r="J54" s="122">
        <f>'[2]Tabela 4.1 Ndarje buxhetore'!$M$226</f>
        <v>415674.07</v>
      </c>
      <c r="K54" s="133"/>
      <c r="L54" s="133"/>
    </row>
    <row r="55" spans="1:12" ht="15">
      <c r="A55" s="18"/>
      <c r="B55" s="18"/>
      <c r="C55" s="205"/>
      <c r="D55" s="2"/>
      <c r="E55" s="8" t="s">
        <v>157</v>
      </c>
      <c r="F55" s="70">
        <v>277614</v>
      </c>
      <c r="G55" s="70">
        <v>341631</v>
      </c>
      <c r="H55" s="70">
        <f>'[1]Tabela 4.1 Ndarje buxhetore'!H226+'[1]Tabela 4.1 Ndarje buxhetore'!I226+'[1]Tabela 4.1 Ndarje buxhetore'!J226</f>
        <v>353244.19</v>
      </c>
      <c r="I55" s="70">
        <f>'[3]Tabela 4.1 Ndarje buxhetore'!$H$226+'[3]Tabela 4.1 Ndarje buxhetore'!$I$226+'[3]Tabela 4.1 Ndarje buxhetore'!$J$226</f>
        <v>392809.07</v>
      </c>
      <c r="J55" s="70">
        <f>J54-J56</f>
        <v>397674.07</v>
      </c>
      <c r="K55" s="133"/>
      <c r="L55" s="133"/>
    </row>
    <row r="56" spans="1:12" ht="15">
      <c r="A56" s="18"/>
      <c r="B56" s="18"/>
      <c r="C56" s="205"/>
      <c r="D56" s="2"/>
      <c r="E56" s="8" t="s">
        <v>60</v>
      </c>
      <c r="F56" s="88">
        <v>18000</v>
      </c>
      <c r="G56" s="88">
        <v>8365</v>
      </c>
      <c r="H56" s="88">
        <f>'[1]Tabela 4.1 Ndarje buxhetore'!L226</f>
        <v>15000</v>
      </c>
      <c r="I56" s="236">
        <f>'[3]Tabela 4.1 Ndarje buxhetore'!$L$226</f>
        <v>18000</v>
      </c>
      <c r="J56" s="236">
        <f>'[2]Tabela 4.1 Ndarje buxhetore'!$L$226</f>
        <v>18000</v>
      </c>
      <c r="K56" s="133"/>
      <c r="L56" s="133"/>
    </row>
    <row r="57" ht="15">
      <c r="H57" s="229"/>
    </row>
    <row r="58" ht="15">
      <c r="H58" s="229"/>
    </row>
    <row r="59" ht="15">
      <c r="H59" s="229"/>
    </row>
    <row r="60" ht="15">
      <c r="H60" s="229"/>
    </row>
    <row r="61" ht="15">
      <c r="H61" s="229"/>
    </row>
    <row r="62" ht="15">
      <c r="H62" s="229"/>
    </row>
    <row r="63" ht="15">
      <c r="H63" s="229"/>
    </row>
    <row r="64" ht="15">
      <c r="H64" s="229"/>
    </row>
    <row r="65" ht="15">
      <c r="H65" s="229"/>
    </row>
    <row r="66" ht="15">
      <c r="H66" s="229"/>
    </row>
    <row r="67" ht="15">
      <c r="H67" s="229"/>
    </row>
    <row r="68" ht="15">
      <c r="H68" s="229"/>
    </row>
    <row r="69" ht="15">
      <c r="H69" s="229"/>
    </row>
    <row r="70" ht="15">
      <c r="H70" s="229"/>
    </row>
    <row r="71" ht="15">
      <c r="H71" s="229"/>
    </row>
    <row r="72" ht="15">
      <c r="H72" s="229"/>
    </row>
    <row r="73" ht="15">
      <c r="H73" s="229"/>
    </row>
    <row r="74" ht="15">
      <c r="H74" s="229"/>
    </row>
    <row r="75" ht="15">
      <c r="H75" s="229"/>
    </row>
    <row r="76" ht="15">
      <c r="H76" s="229"/>
    </row>
    <row r="77" ht="15">
      <c r="H77" s="229"/>
    </row>
    <row r="78" ht="15">
      <c r="H78" s="229"/>
    </row>
    <row r="79" ht="15">
      <c r="H79" s="229"/>
    </row>
    <row r="80" ht="15">
      <c r="H80" s="229"/>
    </row>
    <row r="81" ht="15">
      <c r="H81" s="229"/>
    </row>
    <row r="82" ht="15">
      <c r="H82" s="229"/>
    </row>
    <row r="83" ht="15">
      <c r="H83" s="229"/>
    </row>
    <row r="84" ht="15">
      <c r="H84" s="229"/>
    </row>
    <row r="85" ht="15">
      <c r="H85" s="229"/>
    </row>
    <row r="86" ht="15">
      <c r="H86" s="229"/>
    </row>
    <row r="87" ht="15">
      <c r="H87" s="229"/>
    </row>
    <row r="88" ht="15">
      <c r="H88" s="229"/>
    </row>
    <row r="89" ht="15">
      <c r="H89" s="229"/>
    </row>
    <row r="90" ht="15">
      <c r="H90" s="229"/>
    </row>
    <row r="91" ht="15">
      <c r="H91" s="229"/>
    </row>
    <row r="92" ht="15">
      <c r="H92" s="229"/>
    </row>
    <row r="93" ht="15">
      <c r="H93" s="229"/>
    </row>
    <row r="94" ht="15">
      <c r="H94" s="229"/>
    </row>
    <row r="95" ht="15">
      <c r="H95" s="229"/>
    </row>
    <row r="96" ht="15">
      <c r="H96" s="229"/>
    </row>
    <row r="97" ht="15">
      <c r="H97" s="229"/>
    </row>
    <row r="98" ht="15">
      <c r="H98" s="229"/>
    </row>
    <row r="99" ht="15">
      <c r="H99" s="229"/>
    </row>
    <row r="100" ht="15">
      <c r="H100" s="229"/>
    </row>
    <row r="101" ht="15">
      <c r="H101" s="229"/>
    </row>
    <row r="102" ht="15">
      <c r="H102" s="229"/>
    </row>
    <row r="103" ht="15">
      <c r="H103" s="229"/>
    </row>
    <row r="104" ht="15">
      <c r="H104" s="229"/>
    </row>
    <row r="105" ht="15">
      <c r="H105" s="229"/>
    </row>
    <row r="106" ht="15">
      <c r="H106" s="229"/>
    </row>
    <row r="107" ht="15">
      <c r="H107" s="229"/>
    </row>
    <row r="108" ht="15">
      <c r="H108" s="229"/>
    </row>
    <row r="109" ht="15">
      <c r="H109" s="229"/>
    </row>
    <row r="110" ht="15">
      <c r="H110" s="229"/>
    </row>
    <row r="111" ht="15">
      <c r="H111" s="229"/>
    </row>
    <row r="112" ht="15">
      <c r="H112" s="229"/>
    </row>
    <row r="113" ht="15">
      <c r="H113" s="229"/>
    </row>
    <row r="114" ht="15">
      <c r="H114" s="229"/>
    </row>
    <row r="115" ht="15">
      <c r="H115" s="229"/>
    </row>
    <row r="116" ht="15">
      <c r="H116" s="229"/>
    </row>
    <row r="117" ht="15">
      <c r="H117" s="229"/>
    </row>
    <row r="118" ht="15">
      <c r="H118" s="229"/>
    </row>
    <row r="119" ht="15">
      <c r="H119" s="229"/>
    </row>
    <row r="120" ht="15">
      <c r="H120" s="229"/>
    </row>
    <row r="121" ht="15">
      <c r="H121" s="229"/>
    </row>
    <row r="122" ht="15">
      <c r="H122" s="229"/>
    </row>
    <row r="123" ht="15">
      <c r="H123" s="229"/>
    </row>
    <row r="124" ht="15">
      <c r="H124" s="229"/>
    </row>
    <row r="125" ht="15">
      <c r="H125" s="229"/>
    </row>
    <row r="126" ht="15">
      <c r="H126" s="229"/>
    </row>
    <row r="127" ht="15">
      <c r="H127" s="229"/>
    </row>
    <row r="128" ht="15">
      <c r="H128" s="229"/>
    </row>
    <row r="129" ht="15">
      <c r="H129" s="229"/>
    </row>
    <row r="130" ht="15">
      <c r="H130" s="229"/>
    </row>
    <row r="131" ht="15">
      <c r="H131" s="229"/>
    </row>
    <row r="132" ht="15">
      <c r="H132" s="229"/>
    </row>
    <row r="133" ht="15">
      <c r="H133" s="229"/>
    </row>
    <row r="134" ht="15">
      <c r="H134" s="229"/>
    </row>
    <row r="135" ht="15">
      <c r="H135" s="229"/>
    </row>
    <row r="136" ht="15">
      <c r="H136" s="229"/>
    </row>
    <row r="137" ht="15">
      <c r="H137" s="229"/>
    </row>
    <row r="138" ht="15">
      <c r="H138" s="229"/>
    </row>
    <row r="139" ht="15">
      <c r="H139" s="229"/>
    </row>
    <row r="140" ht="15">
      <c r="H140" s="229"/>
    </row>
    <row r="141" ht="15">
      <c r="H141" s="229"/>
    </row>
    <row r="142" ht="15">
      <c r="H142" s="229"/>
    </row>
    <row r="143" ht="15">
      <c r="H143" s="229"/>
    </row>
    <row r="144" ht="15">
      <c r="H144" s="229"/>
    </row>
    <row r="145" ht="15">
      <c r="H145" s="229"/>
    </row>
    <row r="146" ht="15">
      <c r="H146" s="229"/>
    </row>
    <row r="147" ht="15">
      <c r="H147" s="229"/>
    </row>
    <row r="148" ht="15">
      <c r="H148" s="229"/>
    </row>
    <row r="149" ht="15">
      <c r="H149" s="229"/>
    </row>
    <row r="150" ht="15">
      <c r="H150" s="229"/>
    </row>
    <row r="151" ht="15">
      <c r="H151" s="229"/>
    </row>
    <row r="152" ht="15">
      <c r="H152" s="229"/>
    </row>
    <row r="153" ht="15">
      <c r="H153" s="229"/>
    </row>
    <row r="154" ht="15">
      <c r="H154" s="229"/>
    </row>
    <row r="155" ht="15">
      <c r="H155" s="229"/>
    </row>
    <row r="156" ht="15">
      <c r="H156" s="229"/>
    </row>
    <row r="157" ht="15">
      <c r="H157" s="229"/>
    </row>
    <row r="158" ht="15">
      <c r="H158" s="229"/>
    </row>
    <row r="159" ht="15">
      <c r="H159" s="229"/>
    </row>
    <row r="160" ht="15">
      <c r="H160" s="229"/>
    </row>
    <row r="161" ht="15">
      <c r="H161" s="229"/>
    </row>
    <row r="162" ht="15">
      <c r="H162" s="229"/>
    </row>
    <row r="163" ht="15">
      <c r="H163" s="229"/>
    </row>
    <row r="164" ht="15">
      <c r="H164" s="229"/>
    </row>
    <row r="165" ht="15">
      <c r="H165" s="229"/>
    </row>
    <row r="166" ht="15">
      <c r="H166" s="229"/>
    </row>
    <row r="167" ht="15">
      <c r="H167" s="229"/>
    </row>
    <row r="168" ht="15">
      <c r="H168" s="229"/>
    </row>
    <row r="169" ht="15">
      <c r="H169" s="229"/>
    </row>
    <row r="170" ht="15">
      <c r="H170" s="229"/>
    </row>
    <row r="171" ht="15">
      <c r="H171" s="229"/>
    </row>
    <row r="172" ht="15">
      <c r="H172" s="229"/>
    </row>
    <row r="173" ht="15">
      <c r="H173" s="229"/>
    </row>
    <row r="174" ht="15">
      <c r="H174" s="229"/>
    </row>
    <row r="175" ht="15">
      <c r="H175" s="229"/>
    </row>
    <row r="176" ht="15">
      <c r="H176" s="229"/>
    </row>
    <row r="177" ht="15">
      <c r="H177" s="229"/>
    </row>
    <row r="178" ht="15">
      <c r="H178" s="229"/>
    </row>
    <row r="179" ht="15">
      <c r="H179" s="229"/>
    </row>
    <row r="180" ht="15">
      <c r="H180" s="229"/>
    </row>
    <row r="181" ht="15">
      <c r="H181" s="229"/>
    </row>
    <row r="182" ht="15">
      <c r="H182" s="229"/>
    </row>
    <row r="183" ht="15">
      <c r="H183" s="229"/>
    </row>
    <row r="184" ht="15">
      <c r="H184" s="229"/>
    </row>
    <row r="185" ht="15">
      <c r="H185" s="229"/>
    </row>
    <row r="186" ht="15">
      <c r="H186" s="229"/>
    </row>
    <row r="187" ht="15">
      <c r="H187" s="229"/>
    </row>
    <row r="188" ht="15">
      <c r="H188" s="229"/>
    </row>
    <row r="189" ht="15">
      <c r="H189" s="229"/>
    </row>
    <row r="190" ht="15">
      <c r="H190" s="229"/>
    </row>
    <row r="191" ht="15">
      <c r="H191" s="229"/>
    </row>
    <row r="192" ht="15">
      <c r="H192" s="229"/>
    </row>
    <row r="193" ht="15">
      <c r="H193" s="229"/>
    </row>
    <row r="194" ht="15">
      <c r="H194" s="229"/>
    </row>
    <row r="195" ht="15">
      <c r="H195" s="229"/>
    </row>
    <row r="196" ht="15">
      <c r="H196" s="229"/>
    </row>
    <row r="197" ht="15">
      <c r="H197" s="229"/>
    </row>
    <row r="198" ht="15">
      <c r="H198" s="229"/>
    </row>
    <row r="199" ht="15">
      <c r="H199" s="229"/>
    </row>
    <row r="200" ht="15">
      <c r="H200" s="229"/>
    </row>
    <row r="201" ht="15">
      <c r="H201" s="229"/>
    </row>
    <row r="202" ht="15">
      <c r="H202" s="229"/>
    </row>
    <row r="203" ht="15">
      <c r="H203" s="229"/>
    </row>
    <row r="204" ht="15">
      <c r="H204" s="229"/>
    </row>
    <row r="205" ht="15">
      <c r="H205" s="229"/>
    </row>
    <row r="206" ht="15">
      <c r="H206" s="229"/>
    </row>
    <row r="207" ht="15">
      <c r="H207" s="229"/>
    </row>
    <row r="208" ht="15">
      <c r="H208" s="229"/>
    </row>
    <row r="209" ht="15">
      <c r="H209" s="229"/>
    </row>
    <row r="210" ht="15">
      <c r="H210" s="229"/>
    </row>
    <row r="211" ht="15">
      <c r="H211" s="229"/>
    </row>
    <row r="212" ht="15">
      <c r="H212" s="229"/>
    </row>
    <row r="213" ht="15">
      <c r="H213" s="229"/>
    </row>
    <row r="214" ht="15">
      <c r="H214" s="229"/>
    </row>
    <row r="215" ht="15">
      <c r="H215" s="229"/>
    </row>
    <row r="216" ht="15">
      <c r="H216" s="229"/>
    </row>
    <row r="217" ht="15">
      <c r="H217" s="229"/>
    </row>
    <row r="218" ht="15">
      <c r="H218" s="229"/>
    </row>
    <row r="219" ht="15">
      <c r="H219" s="229"/>
    </row>
    <row r="220" ht="15">
      <c r="H220" s="229"/>
    </row>
    <row r="221" ht="15">
      <c r="H221" s="229"/>
    </row>
    <row r="222" ht="15">
      <c r="H222" s="229"/>
    </row>
    <row r="223" ht="15">
      <c r="H223" s="229"/>
    </row>
    <row r="224" ht="15">
      <c r="H224" s="229"/>
    </row>
    <row r="225" ht="15">
      <c r="H225" s="229"/>
    </row>
    <row r="226" ht="15">
      <c r="H226" s="229"/>
    </row>
    <row r="227" ht="15">
      <c r="H227" s="229"/>
    </row>
    <row r="228" ht="15">
      <c r="H228" s="229"/>
    </row>
    <row r="229" ht="15">
      <c r="H229" s="229"/>
    </row>
    <row r="230" ht="15">
      <c r="H230" s="229"/>
    </row>
    <row r="231" ht="15">
      <c r="H231" s="229"/>
    </row>
    <row r="232" ht="15">
      <c r="H232" s="229"/>
    </row>
    <row r="233" ht="15">
      <c r="H233" s="229"/>
    </row>
    <row r="234" ht="15">
      <c r="H234" s="229"/>
    </row>
    <row r="235" ht="15">
      <c r="H235" s="229"/>
    </row>
    <row r="236" ht="15">
      <c r="H236" s="229"/>
    </row>
    <row r="237" ht="15">
      <c r="H237" s="229"/>
    </row>
    <row r="238" ht="15">
      <c r="H238" s="229"/>
    </row>
    <row r="239" ht="15">
      <c r="H239" s="229"/>
    </row>
    <row r="240" ht="15">
      <c r="H240" s="229"/>
    </row>
    <row r="241" ht="15">
      <c r="H241" s="229"/>
    </row>
    <row r="242" ht="15">
      <c r="H242" s="229"/>
    </row>
    <row r="243" ht="15">
      <c r="H243" s="229"/>
    </row>
    <row r="244" ht="15">
      <c r="H244" s="229"/>
    </row>
    <row r="245" ht="15">
      <c r="H245" s="229"/>
    </row>
    <row r="246" ht="15">
      <c r="H246" s="229"/>
    </row>
    <row r="247" ht="15">
      <c r="H247" s="229"/>
    </row>
    <row r="248" ht="15">
      <c r="H248" s="229"/>
    </row>
    <row r="249" ht="15">
      <c r="H249" s="229"/>
    </row>
    <row r="250" ht="15">
      <c r="H250" s="229"/>
    </row>
    <row r="251" ht="15">
      <c r="H251" s="229"/>
    </row>
    <row r="252" ht="15">
      <c r="H252" s="229"/>
    </row>
    <row r="253" ht="15">
      <c r="H253" s="229"/>
    </row>
    <row r="254" ht="15">
      <c r="H254" s="229"/>
    </row>
    <row r="255" ht="15">
      <c r="H255" s="229"/>
    </row>
    <row r="256" ht="15">
      <c r="H256" s="229"/>
    </row>
    <row r="257" ht="15">
      <c r="H257" s="229"/>
    </row>
    <row r="258" ht="15">
      <c r="H258" s="229"/>
    </row>
    <row r="259" ht="15">
      <c r="H259" s="229"/>
    </row>
    <row r="260" ht="15">
      <c r="H260" s="229"/>
    </row>
    <row r="261" ht="15">
      <c r="H261" s="229"/>
    </row>
    <row r="262" ht="15">
      <c r="H262" s="229"/>
    </row>
    <row r="263" ht="15">
      <c r="H263" s="229"/>
    </row>
    <row r="264" ht="15">
      <c r="H264" s="229"/>
    </row>
    <row r="265" ht="15">
      <c r="H265" s="229"/>
    </row>
    <row r="266" ht="15">
      <c r="H266" s="229"/>
    </row>
    <row r="267" ht="15">
      <c r="H267" s="229"/>
    </row>
    <row r="268" ht="15">
      <c r="H268" s="229"/>
    </row>
    <row r="269" ht="15">
      <c r="H269" s="229"/>
    </row>
    <row r="270" ht="15">
      <c r="H270" s="229"/>
    </row>
    <row r="271" ht="15">
      <c r="H271" s="229"/>
    </row>
    <row r="272" ht="15">
      <c r="H272" s="229"/>
    </row>
    <row r="273" ht="15">
      <c r="H273" s="229"/>
    </row>
    <row r="274" ht="15">
      <c r="H274" s="229"/>
    </row>
    <row r="275" ht="15">
      <c r="H275" s="229"/>
    </row>
    <row r="276" ht="15">
      <c r="H276" s="229"/>
    </row>
    <row r="277" ht="15">
      <c r="H277" s="229"/>
    </row>
    <row r="278" ht="15">
      <c r="H278" s="229"/>
    </row>
    <row r="279" ht="15">
      <c r="H279" s="229"/>
    </row>
    <row r="280" ht="15">
      <c r="H280" s="229"/>
    </row>
    <row r="281" ht="15">
      <c r="H281" s="229"/>
    </row>
    <row r="282" ht="15">
      <c r="H282" s="229"/>
    </row>
    <row r="283" ht="15">
      <c r="H283" s="229"/>
    </row>
    <row r="284" ht="15">
      <c r="H284" s="229"/>
    </row>
    <row r="285" ht="15">
      <c r="H285" s="229"/>
    </row>
    <row r="286" ht="15">
      <c r="H286" s="229"/>
    </row>
    <row r="287" ht="15">
      <c r="H287" s="229"/>
    </row>
    <row r="288" ht="15">
      <c r="H288" s="229"/>
    </row>
    <row r="289" ht="15">
      <c r="H289" s="229"/>
    </row>
    <row r="290" ht="15">
      <c r="H290" s="229"/>
    </row>
    <row r="291" ht="15">
      <c r="H291" s="229"/>
    </row>
    <row r="292" ht="15">
      <c r="H292" s="229"/>
    </row>
    <row r="293" ht="15">
      <c r="H293" s="229"/>
    </row>
    <row r="294" ht="15">
      <c r="H294" s="229"/>
    </row>
    <row r="295" ht="15">
      <c r="H295" s="229"/>
    </row>
    <row r="296" ht="15">
      <c r="H296" s="229"/>
    </row>
    <row r="297" ht="15">
      <c r="H297" s="229"/>
    </row>
    <row r="298" ht="15">
      <c r="H298" s="229"/>
    </row>
    <row r="299" ht="15">
      <c r="H299" s="229"/>
    </row>
    <row r="300" ht="15">
      <c r="H300" s="229"/>
    </row>
    <row r="301" ht="15">
      <c r="H301" s="229"/>
    </row>
    <row r="302" ht="15">
      <c r="H302" s="229"/>
    </row>
    <row r="303" ht="15">
      <c r="H303" s="229"/>
    </row>
    <row r="304" ht="15">
      <c r="H304" s="229"/>
    </row>
    <row r="305" ht="15">
      <c r="H305" s="229"/>
    </row>
    <row r="306" ht="15">
      <c r="H306" s="229"/>
    </row>
    <row r="307" ht="15">
      <c r="H307" s="229"/>
    </row>
    <row r="308" ht="15">
      <c r="H308" s="229"/>
    </row>
    <row r="309" ht="15">
      <c r="H309" s="229"/>
    </row>
    <row r="310" ht="15">
      <c r="H310" s="229"/>
    </row>
    <row r="311" ht="15">
      <c r="H311" s="229"/>
    </row>
    <row r="312" ht="15">
      <c r="H312" s="229"/>
    </row>
    <row r="313" ht="15">
      <c r="H313" s="229"/>
    </row>
    <row r="314" ht="15">
      <c r="H314" s="229"/>
    </row>
    <row r="315" ht="15">
      <c r="H315" s="229"/>
    </row>
    <row r="316" ht="15">
      <c r="H316" s="229"/>
    </row>
    <row r="317" ht="15">
      <c r="H317" s="229"/>
    </row>
    <row r="318" ht="15">
      <c r="H318" s="229"/>
    </row>
    <row r="319" ht="15">
      <c r="H319" s="229"/>
    </row>
    <row r="320" ht="15">
      <c r="H320" s="229"/>
    </row>
    <row r="321" ht="15">
      <c r="H321" s="229"/>
    </row>
    <row r="322" ht="15">
      <c r="H322" s="229"/>
    </row>
    <row r="323" ht="15">
      <c r="H323" s="229"/>
    </row>
    <row r="324" ht="15">
      <c r="H324" s="229"/>
    </row>
    <row r="325" ht="15">
      <c r="H325" s="229"/>
    </row>
    <row r="326" ht="15">
      <c r="H326" s="229"/>
    </row>
    <row r="327" ht="15">
      <c r="H327" s="229"/>
    </row>
    <row r="328" ht="15">
      <c r="H328" s="229"/>
    </row>
    <row r="329" ht="15">
      <c r="H329" s="229"/>
    </row>
    <row r="330" ht="15">
      <c r="H330" s="229"/>
    </row>
    <row r="331" ht="15">
      <c r="H331" s="229"/>
    </row>
    <row r="332" ht="15">
      <c r="H332" s="229"/>
    </row>
    <row r="333" ht="15">
      <c r="H333" s="229"/>
    </row>
    <row r="334" ht="15">
      <c r="H334" s="229"/>
    </row>
    <row r="335" ht="15">
      <c r="H335" s="229"/>
    </row>
    <row r="336" ht="15">
      <c r="H336" s="229"/>
    </row>
    <row r="337" ht="15">
      <c r="H337" s="229"/>
    </row>
    <row r="338" ht="15">
      <c r="H338" s="229"/>
    </row>
    <row r="339" ht="15">
      <c r="H339" s="229"/>
    </row>
    <row r="340" ht="15">
      <c r="H340" s="229"/>
    </row>
    <row r="341" ht="15">
      <c r="H341" s="229"/>
    </row>
    <row r="342" ht="15">
      <c r="H342" s="229"/>
    </row>
    <row r="343" ht="15">
      <c r="H343" s="229"/>
    </row>
    <row r="344" ht="15">
      <c r="H344" s="229"/>
    </row>
    <row r="345" ht="15">
      <c r="H345" s="229"/>
    </row>
    <row r="346" ht="15">
      <c r="H346" s="229"/>
    </row>
    <row r="347" ht="15">
      <c r="H347" s="229"/>
    </row>
    <row r="348" ht="15">
      <c r="H348" s="229"/>
    </row>
    <row r="349" ht="15">
      <c r="H349" s="229"/>
    </row>
    <row r="350" ht="15">
      <c r="H350" s="229"/>
    </row>
    <row r="351" ht="15">
      <c r="H351" s="229"/>
    </row>
    <row r="352" ht="15">
      <c r="H352" s="229"/>
    </row>
    <row r="353" ht="15">
      <c r="H353" s="229"/>
    </row>
    <row r="354" ht="15">
      <c r="H354" s="229"/>
    </row>
    <row r="355" ht="15">
      <c r="H355" s="229"/>
    </row>
    <row r="356" ht="15">
      <c r="H356" s="229"/>
    </row>
    <row r="357" ht="15">
      <c r="H357" s="229"/>
    </row>
    <row r="358" ht="15">
      <c r="H358" s="229"/>
    </row>
    <row r="359" ht="15">
      <c r="H359" s="229"/>
    </row>
    <row r="360" ht="15">
      <c r="H360" s="229"/>
    </row>
    <row r="361" ht="15">
      <c r="H361" s="229"/>
    </row>
    <row r="362" ht="15">
      <c r="H362" s="229"/>
    </row>
    <row r="363" ht="15">
      <c r="H363" s="229"/>
    </row>
    <row r="364" ht="15">
      <c r="H364" s="229"/>
    </row>
    <row r="365" ht="15">
      <c r="H365" s="229"/>
    </row>
    <row r="366" ht="15">
      <c r="H366" s="229"/>
    </row>
    <row r="367" ht="15">
      <c r="H367" s="229"/>
    </row>
    <row r="368" ht="15">
      <c r="H368" s="229"/>
    </row>
    <row r="369" ht="15">
      <c r="H369" s="229"/>
    </row>
    <row r="370" ht="15">
      <c r="H370" s="229"/>
    </row>
    <row r="371" ht="15">
      <c r="H371" s="229"/>
    </row>
    <row r="372" ht="15">
      <c r="H372" s="229"/>
    </row>
    <row r="373" ht="15">
      <c r="H373" s="229"/>
    </row>
    <row r="374" ht="15">
      <c r="H374" s="229"/>
    </row>
    <row r="375" ht="15">
      <c r="H375" s="229"/>
    </row>
    <row r="376" ht="15">
      <c r="H376" s="229"/>
    </row>
    <row r="377" ht="15">
      <c r="H377" s="229"/>
    </row>
    <row r="378" ht="15">
      <c r="H378" s="229"/>
    </row>
    <row r="379" ht="15">
      <c r="H379" s="229"/>
    </row>
    <row r="380" ht="15">
      <c r="H380" s="229"/>
    </row>
    <row r="381" ht="15">
      <c r="H381" s="229"/>
    </row>
    <row r="382" ht="15">
      <c r="H382" s="229"/>
    </row>
    <row r="383" ht="15">
      <c r="H383" s="229"/>
    </row>
    <row r="384" ht="15">
      <c r="H384" s="229"/>
    </row>
    <row r="385" ht="15">
      <c r="H385" s="229"/>
    </row>
    <row r="386" ht="15">
      <c r="H386" s="229"/>
    </row>
    <row r="387" ht="15">
      <c r="H387" s="229"/>
    </row>
    <row r="388" ht="15">
      <c r="H388" s="229"/>
    </row>
    <row r="389" ht="15">
      <c r="H389" s="229"/>
    </row>
    <row r="390" ht="15">
      <c r="H390" s="229"/>
    </row>
    <row r="391" ht="15">
      <c r="H391" s="229"/>
    </row>
    <row r="392" ht="15">
      <c r="H392" s="229"/>
    </row>
    <row r="393" ht="15">
      <c r="H393" s="229"/>
    </row>
    <row r="394" ht="15">
      <c r="H394" s="229"/>
    </row>
    <row r="395" ht="15">
      <c r="H395" s="229"/>
    </row>
    <row r="396" ht="15">
      <c r="H396" s="229"/>
    </row>
    <row r="397" ht="15">
      <c r="H397" s="229"/>
    </row>
    <row r="398" ht="15">
      <c r="H398" s="229"/>
    </row>
    <row r="399" ht="15">
      <c r="H399" s="229"/>
    </row>
    <row r="400" ht="15">
      <c r="H400" s="229"/>
    </row>
    <row r="401" ht="15">
      <c r="H401" s="229"/>
    </row>
    <row r="402" ht="15">
      <c r="H402" s="229"/>
    </row>
    <row r="403" ht="15">
      <c r="H403" s="229"/>
    </row>
    <row r="404" ht="15">
      <c r="H404" s="229"/>
    </row>
    <row r="405" ht="15">
      <c r="H405" s="229"/>
    </row>
    <row r="406" ht="15">
      <c r="H406" s="229"/>
    </row>
    <row r="407" ht="15">
      <c r="H407" s="229"/>
    </row>
    <row r="408" ht="15">
      <c r="H408" s="229"/>
    </row>
    <row r="409" ht="15">
      <c r="H409" s="229"/>
    </row>
    <row r="410" ht="15">
      <c r="H410" s="229"/>
    </row>
    <row r="411" ht="15">
      <c r="H411" s="229"/>
    </row>
  </sheetData>
  <sheetProtection/>
  <mergeCells count="20">
    <mergeCell ref="D15:E15"/>
    <mergeCell ref="D18:E18"/>
    <mergeCell ref="A1:J1"/>
    <mergeCell ref="B6:D6"/>
    <mergeCell ref="D9:E9"/>
    <mergeCell ref="D12:E12"/>
    <mergeCell ref="A3:G3"/>
    <mergeCell ref="A2:J2"/>
    <mergeCell ref="D39:E39"/>
    <mergeCell ref="D54:E54"/>
    <mergeCell ref="D42:E42"/>
    <mergeCell ref="D45:E45"/>
    <mergeCell ref="D48:E48"/>
    <mergeCell ref="D51:E51"/>
    <mergeCell ref="D21:E21"/>
    <mergeCell ref="D24:E24"/>
    <mergeCell ref="D33:E33"/>
    <mergeCell ref="D36:E36"/>
    <mergeCell ref="D27:E27"/>
    <mergeCell ref="D30:E30"/>
  </mergeCells>
  <printOptions horizontalCentered="1"/>
  <pageMargins left="0.7" right="0.7" top="0.39" bottom="0.57" header="0.3" footer="0.28"/>
  <pageSetup horizontalDpi="600" verticalDpi="600" orientation="landscape" scale="75" r:id="rId1"/>
  <headerFooter>
    <oddFooter>&amp;LDepartamenti i Buxhetit Komunal, MEF&amp;R&amp;P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78"/>
  <sheetViews>
    <sheetView zoomScale="75" zoomScaleNormal="75" zoomScaleSheetLayoutView="75" zoomScalePageLayoutView="0" workbookViewId="0" topLeftCell="A29">
      <selection activeCell="R30" sqref="R30"/>
    </sheetView>
  </sheetViews>
  <sheetFormatPr defaultColWidth="9.140625" defaultRowHeight="15"/>
  <cols>
    <col min="1" max="1" width="6.7109375" style="0" customWidth="1"/>
    <col min="2" max="2" width="7.421875" style="0" customWidth="1"/>
    <col min="3" max="3" width="7.57421875" style="93" customWidth="1"/>
    <col min="4" max="4" width="4.140625" style="0" customWidth="1"/>
    <col min="5" max="5" width="5.421875" style="0" customWidth="1"/>
    <col min="6" max="6" width="7.421875" style="0" customWidth="1"/>
    <col min="7" max="7" width="4.00390625" style="0" customWidth="1"/>
    <col min="8" max="8" width="53.57421875" style="64" customWidth="1"/>
    <col min="9" max="9" width="3.8515625" style="0" hidden="1" customWidth="1"/>
    <col min="10" max="10" width="5.421875" style="0" hidden="1" customWidth="1"/>
    <col min="11" max="11" width="7.421875" style="0" hidden="1" customWidth="1"/>
    <col min="12" max="12" width="7.140625" style="124" hidden="1" customWidth="1"/>
    <col min="13" max="13" width="10.421875" style="124" hidden="1" customWidth="1"/>
    <col min="14" max="14" width="15.7109375" style="110" customWidth="1"/>
    <col min="15" max="15" width="16.28125" style="110" customWidth="1"/>
    <col min="16" max="16" width="17.28125" style="110" customWidth="1"/>
    <col min="17" max="17" width="12.00390625" style="124" customWidth="1"/>
    <col min="18" max="18" width="11.7109375" style="124" customWidth="1"/>
    <col min="19" max="20" width="9.57421875" style="0" bestFit="1" customWidth="1"/>
  </cols>
  <sheetData>
    <row r="1" spans="1:18" ht="15.75">
      <c r="A1" s="280" t="s">
        <v>227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18" ht="11.25" customHeight="1">
      <c r="A2" s="89"/>
      <c r="B2" s="89"/>
      <c r="C2" s="90"/>
      <c r="D2" s="89"/>
      <c r="E2" s="89"/>
      <c r="F2" s="89"/>
      <c r="G2" s="89"/>
      <c r="H2" s="91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21">
      <c r="A3" s="319" t="s">
        <v>255</v>
      </c>
      <c r="B3" s="319"/>
      <c r="C3" s="326"/>
      <c r="D3" s="319"/>
      <c r="E3" s="319"/>
      <c r="F3" s="319"/>
      <c r="G3" s="319"/>
      <c r="H3" s="327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5" spans="1:18" ht="98.25" customHeight="1">
      <c r="A5" s="41" t="s">
        <v>45</v>
      </c>
      <c r="B5" s="41" t="s">
        <v>171</v>
      </c>
      <c r="C5" s="41" t="s">
        <v>173</v>
      </c>
      <c r="D5" s="41" t="s">
        <v>105</v>
      </c>
      <c r="E5" s="41" t="s">
        <v>194</v>
      </c>
      <c r="F5" s="41" t="s">
        <v>195</v>
      </c>
      <c r="G5" s="41" t="s">
        <v>24</v>
      </c>
      <c r="H5" s="65" t="s">
        <v>23</v>
      </c>
      <c r="I5" s="41" t="s">
        <v>189</v>
      </c>
      <c r="J5" s="41" t="s">
        <v>190</v>
      </c>
      <c r="K5" s="41" t="s">
        <v>191</v>
      </c>
      <c r="L5" s="44" t="s">
        <v>192</v>
      </c>
      <c r="M5" s="44" t="s">
        <v>193</v>
      </c>
      <c r="N5" s="49" t="s">
        <v>251</v>
      </c>
      <c r="O5" s="49" t="s">
        <v>215</v>
      </c>
      <c r="P5" s="49" t="s">
        <v>231</v>
      </c>
      <c r="Q5" s="44" t="s">
        <v>287</v>
      </c>
      <c r="R5" s="44" t="s">
        <v>288</v>
      </c>
    </row>
    <row r="6" spans="1:18" s="74" customFormat="1" ht="14.25" customHeight="1">
      <c r="A6" s="71"/>
      <c r="B6" s="71"/>
      <c r="C6" s="75"/>
      <c r="D6" s="71"/>
      <c r="E6" s="71"/>
      <c r="F6" s="71"/>
      <c r="G6" s="71"/>
      <c r="H6" s="71"/>
      <c r="I6" s="71"/>
      <c r="J6" s="71"/>
      <c r="K6" s="71"/>
      <c r="L6" s="72"/>
      <c r="M6" s="72"/>
      <c r="N6" s="73"/>
      <c r="O6" s="73"/>
      <c r="P6" s="73"/>
      <c r="Q6" s="72"/>
      <c r="R6" s="72"/>
    </row>
    <row r="7" spans="1:18" ht="15" hidden="1">
      <c r="A7" s="34"/>
      <c r="B7" s="34"/>
      <c r="C7" s="205"/>
      <c r="D7" s="31"/>
      <c r="E7" s="31"/>
      <c r="F7" s="31"/>
      <c r="G7" s="31"/>
      <c r="H7" s="2"/>
      <c r="I7" s="2"/>
      <c r="J7" s="2"/>
      <c r="K7" s="2"/>
      <c r="L7" s="125"/>
      <c r="M7" s="125"/>
      <c r="N7" s="92">
        <v>0</v>
      </c>
      <c r="O7" s="92"/>
      <c r="P7" s="92"/>
      <c r="Q7" s="125"/>
      <c r="R7" s="125"/>
    </row>
    <row r="8" spans="1:18" ht="15" hidden="1">
      <c r="A8" s="34"/>
      <c r="B8" s="34"/>
      <c r="C8" s="205"/>
      <c r="D8" s="31"/>
      <c r="E8" s="31"/>
      <c r="F8" s="31"/>
      <c r="G8" s="31"/>
      <c r="H8" s="2"/>
      <c r="I8" s="2"/>
      <c r="J8" s="2"/>
      <c r="K8" s="2"/>
      <c r="L8" s="125"/>
      <c r="M8" s="125"/>
      <c r="N8" s="92">
        <v>0</v>
      </c>
      <c r="O8" s="92"/>
      <c r="P8" s="92"/>
      <c r="Q8" s="125"/>
      <c r="R8" s="125"/>
    </row>
    <row r="9" spans="1:18" ht="15" hidden="1">
      <c r="A9" s="37"/>
      <c r="B9" s="37"/>
      <c r="C9" s="204">
        <v>95920</v>
      </c>
      <c r="D9" s="32"/>
      <c r="E9" s="322" t="s">
        <v>198</v>
      </c>
      <c r="F9" s="322"/>
      <c r="G9" s="322"/>
      <c r="H9" s="322"/>
      <c r="I9" s="16"/>
      <c r="J9" s="16"/>
      <c r="K9" s="16"/>
      <c r="L9" s="46">
        <v>0</v>
      </c>
      <c r="M9" s="46">
        <v>0</v>
      </c>
      <c r="N9" s="51">
        <v>0</v>
      </c>
      <c r="O9" s="51">
        <v>0</v>
      </c>
      <c r="P9" s="51">
        <v>0</v>
      </c>
      <c r="Q9" s="46">
        <v>0</v>
      </c>
      <c r="R9" s="46">
        <v>0</v>
      </c>
    </row>
    <row r="10" spans="1:18" ht="15" hidden="1">
      <c r="A10" s="34"/>
      <c r="B10" s="34"/>
      <c r="C10" s="238"/>
      <c r="D10" s="31"/>
      <c r="E10" s="31"/>
      <c r="F10" s="31"/>
      <c r="G10" s="31"/>
      <c r="H10" s="2"/>
      <c r="I10" s="2"/>
      <c r="J10" s="2"/>
      <c r="K10" s="2"/>
      <c r="L10" s="125"/>
      <c r="M10" s="125"/>
      <c r="N10" s="92">
        <v>0</v>
      </c>
      <c r="O10" s="92"/>
      <c r="P10" s="92"/>
      <c r="Q10" s="125"/>
      <c r="R10" s="125"/>
    </row>
    <row r="11" spans="1:18" ht="15" hidden="1">
      <c r="A11" s="34"/>
      <c r="B11" s="34"/>
      <c r="C11" s="238"/>
      <c r="D11" s="31"/>
      <c r="E11" s="31"/>
      <c r="F11" s="31"/>
      <c r="G11" s="31"/>
      <c r="H11" s="2"/>
      <c r="I11" s="2"/>
      <c r="J11" s="2"/>
      <c r="K11" s="2"/>
      <c r="L11" s="125"/>
      <c r="M11" s="125"/>
      <c r="N11" s="92">
        <v>0</v>
      </c>
      <c r="O11" s="92"/>
      <c r="P11" s="92"/>
      <c r="Q11" s="125"/>
      <c r="R11" s="125"/>
    </row>
    <row r="12" spans="1:18" ht="15" hidden="1">
      <c r="A12" s="34"/>
      <c r="B12" s="34"/>
      <c r="C12" s="238"/>
      <c r="D12" s="31"/>
      <c r="E12" s="31"/>
      <c r="F12" s="31"/>
      <c r="G12" s="31"/>
      <c r="H12" s="2"/>
      <c r="I12" s="2"/>
      <c r="J12" s="2"/>
      <c r="K12" s="2"/>
      <c r="L12" s="125"/>
      <c r="M12" s="125"/>
      <c r="N12" s="92">
        <v>0</v>
      </c>
      <c r="O12" s="92"/>
      <c r="P12" s="92"/>
      <c r="Q12" s="125"/>
      <c r="R12" s="125"/>
    </row>
    <row r="13" spans="1:18" ht="21">
      <c r="A13" s="206">
        <v>626</v>
      </c>
      <c r="B13" s="328" t="s">
        <v>156</v>
      </c>
      <c r="C13" s="328"/>
      <c r="D13" s="328"/>
      <c r="E13" s="328"/>
      <c r="F13" s="328"/>
      <c r="G13" s="328"/>
      <c r="H13" s="66" t="s">
        <v>21</v>
      </c>
      <c r="I13" s="39"/>
      <c r="J13" s="39"/>
      <c r="K13" s="39"/>
      <c r="L13" s="47">
        <v>0</v>
      </c>
      <c r="M13" s="47">
        <v>0</v>
      </c>
      <c r="N13" s="53">
        <f>N27+N75+N91+N117+N173</f>
        <v>235017</v>
      </c>
      <c r="O13" s="53">
        <f>O27+O75+O91+O117+O173</f>
        <v>281000</v>
      </c>
      <c r="P13" s="53">
        <f>P27+P75+P91+P117+P173</f>
        <v>286500</v>
      </c>
      <c r="Q13" s="47">
        <v>0</v>
      </c>
      <c r="R13" s="47">
        <v>0</v>
      </c>
    </row>
    <row r="14" spans="1:18" ht="15" customHeight="1" hidden="1">
      <c r="A14" s="36"/>
      <c r="B14" s="36"/>
      <c r="C14" s="207">
        <v>160</v>
      </c>
      <c r="D14" s="324" t="s">
        <v>166</v>
      </c>
      <c r="E14" s="324"/>
      <c r="F14" s="324"/>
      <c r="G14" s="324"/>
      <c r="H14" s="324"/>
      <c r="I14" s="30"/>
      <c r="J14" s="30"/>
      <c r="K14" s="30"/>
      <c r="L14" s="45">
        <v>0</v>
      </c>
      <c r="M14" s="45">
        <v>0</v>
      </c>
      <c r="N14" s="50">
        <v>0</v>
      </c>
      <c r="O14" s="50">
        <v>0</v>
      </c>
      <c r="P14" s="50">
        <v>0</v>
      </c>
      <c r="Q14" s="45">
        <v>0</v>
      </c>
      <c r="R14" s="45">
        <v>0</v>
      </c>
    </row>
    <row r="15" spans="1:18" ht="15" hidden="1">
      <c r="A15" s="37"/>
      <c r="B15" s="37"/>
      <c r="C15" s="204">
        <v>16014</v>
      </c>
      <c r="D15" s="32"/>
      <c r="E15" s="323" t="s">
        <v>166</v>
      </c>
      <c r="F15" s="323"/>
      <c r="G15" s="323"/>
      <c r="H15" s="323"/>
      <c r="I15" s="16"/>
      <c r="J15" s="16"/>
      <c r="K15" s="16"/>
      <c r="L15" s="46">
        <v>0</v>
      </c>
      <c r="M15" s="46">
        <v>0</v>
      </c>
      <c r="N15" s="51">
        <v>0</v>
      </c>
      <c r="O15" s="51">
        <v>0</v>
      </c>
      <c r="P15" s="51">
        <v>0</v>
      </c>
      <c r="Q15" s="46">
        <v>0</v>
      </c>
      <c r="R15" s="46">
        <v>0</v>
      </c>
    </row>
    <row r="16" spans="1:18" ht="15" hidden="1">
      <c r="A16" s="34"/>
      <c r="B16" s="34"/>
      <c r="C16" s="208"/>
      <c r="D16" s="31"/>
      <c r="E16" s="31"/>
      <c r="F16" s="31"/>
      <c r="G16" s="31"/>
      <c r="H16" s="2"/>
      <c r="I16" s="2"/>
      <c r="J16" s="2"/>
      <c r="K16" s="2"/>
      <c r="L16" s="125"/>
      <c r="M16" s="125"/>
      <c r="N16" s="92">
        <v>0</v>
      </c>
      <c r="O16" s="92"/>
      <c r="P16" s="92"/>
      <c r="Q16" s="125"/>
      <c r="R16" s="125"/>
    </row>
    <row r="17" spans="1:18" ht="15" hidden="1">
      <c r="A17" s="34"/>
      <c r="B17" s="34"/>
      <c r="C17" s="208"/>
      <c r="D17" s="31"/>
      <c r="E17" s="31"/>
      <c r="F17" s="31"/>
      <c r="G17" s="31"/>
      <c r="H17" s="2"/>
      <c r="I17" s="2"/>
      <c r="J17" s="2"/>
      <c r="K17" s="2"/>
      <c r="L17" s="125"/>
      <c r="M17" s="125"/>
      <c r="N17" s="92">
        <v>0</v>
      </c>
      <c r="O17" s="92"/>
      <c r="P17" s="92"/>
      <c r="Q17" s="125"/>
      <c r="R17" s="125"/>
    </row>
    <row r="18" spans="1:18" ht="15" hidden="1">
      <c r="A18" s="34"/>
      <c r="B18" s="34"/>
      <c r="C18" s="208"/>
      <c r="D18" s="31"/>
      <c r="E18" s="31"/>
      <c r="F18" s="31"/>
      <c r="G18" s="31"/>
      <c r="H18" s="2"/>
      <c r="I18" s="2"/>
      <c r="J18" s="21"/>
      <c r="K18" s="21"/>
      <c r="L18" s="48"/>
      <c r="M18" s="48"/>
      <c r="N18" s="92">
        <v>0</v>
      </c>
      <c r="O18" s="88"/>
      <c r="P18" s="88"/>
      <c r="Q18" s="48"/>
      <c r="R18" s="48"/>
    </row>
    <row r="19" spans="1:18" ht="15" hidden="1">
      <c r="A19" s="37"/>
      <c r="B19" s="37"/>
      <c r="C19" s="204">
        <v>16094</v>
      </c>
      <c r="D19" s="32"/>
      <c r="E19" s="323" t="s">
        <v>167</v>
      </c>
      <c r="F19" s="323"/>
      <c r="G19" s="323"/>
      <c r="H19" s="323"/>
      <c r="I19" s="5"/>
      <c r="J19" s="5"/>
      <c r="K19" s="5"/>
      <c r="L19" s="46">
        <v>0</v>
      </c>
      <c r="M19" s="46">
        <v>0</v>
      </c>
      <c r="N19" s="51">
        <v>0</v>
      </c>
      <c r="O19" s="51">
        <v>0</v>
      </c>
      <c r="P19" s="51">
        <v>0</v>
      </c>
      <c r="Q19" s="46">
        <v>0</v>
      </c>
      <c r="R19" s="46">
        <v>0</v>
      </c>
    </row>
    <row r="20" spans="1:18" ht="15" hidden="1">
      <c r="A20" s="34"/>
      <c r="B20" s="34"/>
      <c r="C20" s="238"/>
      <c r="D20" s="31"/>
      <c r="E20" s="31"/>
      <c r="F20" s="31"/>
      <c r="G20" s="31"/>
      <c r="H20" s="2"/>
      <c r="I20" s="2"/>
      <c r="J20" s="2"/>
      <c r="K20" s="2"/>
      <c r="L20" s="125"/>
      <c r="M20" s="125"/>
      <c r="N20" s="92">
        <v>0</v>
      </c>
      <c r="O20" s="92"/>
      <c r="P20" s="92"/>
      <c r="Q20" s="125"/>
      <c r="R20" s="125"/>
    </row>
    <row r="21" spans="1:18" ht="15" hidden="1">
      <c r="A21" s="34"/>
      <c r="B21" s="34"/>
      <c r="C21" s="238"/>
      <c r="D21" s="31"/>
      <c r="E21" s="31"/>
      <c r="F21" s="31"/>
      <c r="G21" s="31"/>
      <c r="H21" s="2"/>
      <c r="I21" s="2"/>
      <c r="J21" s="2"/>
      <c r="K21" s="2"/>
      <c r="L21" s="125"/>
      <c r="M21" s="125"/>
      <c r="N21" s="92">
        <v>0</v>
      </c>
      <c r="O21" s="92"/>
      <c r="P21" s="92"/>
      <c r="Q21" s="125"/>
      <c r="R21" s="125"/>
    </row>
    <row r="22" spans="1:18" ht="15" hidden="1">
      <c r="A22" s="34"/>
      <c r="B22" s="34"/>
      <c r="C22" s="238"/>
      <c r="D22" s="31"/>
      <c r="E22" s="31"/>
      <c r="F22" s="31"/>
      <c r="G22" s="31"/>
      <c r="H22" s="2"/>
      <c r="I22" s="2"/>
      <c r="J22" s="2"/>
      <c r="K22" s="2"/>
      <c r="L22" s="125"/>
      <c r="M22" s="125"/>
      <c r="N22" s="92">
        <v>0</v>
      </c>
      <c r="O22" s="92"/>
      <c r="P22" s="92"/>
      <c r="Q22" s="125"/>
      <c r="R22" s="125"/>
    </row>
    <row r="23" spans="1:18" ht="15" customHeight="1" hidden="1">
      <c r="A23" s="36"/>
      <c r="B23" s="36"/>
      <c r="C23" s="207"/>
      <c r="D23" s="324" t="s">
        <v>168</v>
      </c>
      <c r="E23" s="324"/>
      <c r="F23" s="324"/>
      <c r="G23" s="324"/>
      <c r="H23" s="324"/>
      <c r="I23" s="30"/>
      <c r="J23" s="30"/>
      <c r="K23" s="30"/>
      <c r="L23" s="45">
        <v>0</v>
      </c>
      <c r="M23" s="45">
        <v>0</v>
      </c>
      <c r="N23" s="50">
        <v>0</v>
      </c>
      <c r="O23" s="50">
        <v>0</v>
      </c>
      <c r="P23" s="50">
        <v>0</v>
      </c>
      <c r="Q23" s="45">
        <v>0</v>
      </c>
      <c r="R23" s="45">
        <v>0</v>
      </c>
    </row>
    <row r="24" spans="1:18" ht="15" hidden="1">
      <c r="A24" s="34"/>
      <c r="B24" s="34"/>
      <c r="C24" s="238"/>
      <c r="D24" s="31"/>
      <c r="E24" s="31"/>
      <c r="F24" s="31"/>
      <c r="G24" s="31"/>
      <c r="H24" s="2"/>
      <c r="I24" s="21"/>
      <c r="J24" s="21"/>
      <c r="K24" s="21"/>
      <c r="L24" s="48"/>
      <c r="M24" s="48"/>
      <c r="N24" s="92">
        <v>0</v>
      </c>
      <c r="O24" s="88"/>
      <c r="P24" s="88"/>
      <c r="Q24" s="48"/>
      <c r="R24" s="48"/>
    </row>
    <row r="25" spans="1:18" ht="15" hidden="1">
      <c r="A25" s="34"/>
      <c r="B25" s="34"/>
      <c r="C25" s="238"/>
      <c r="D25" s="31"/>
      <c r="E25" s="31"/>
      <c r="F25" s="31"/>
      <c r="G25" s="31"/>
      <c r="H25" s="2"/>
      <c r="I25" s="2"/>
      <c r="J25" s="2"/>
      <c r="K25" s="2"/>
      <c r="L25" s="125"/>
      <c r="M25" s="125"/>
      <c r="N25" s="92">
        <v>0</v>
      </c>
      <c r="O25" s="92"/>
      <c r="P25" s="92"/>
      <c r="Q25" s="125"/>
      <c r="R25" s="125"/>
    </row>
    <row r="26" spans="1:18" ht="15" hidden="1">
      <c r="A26" s="34"/>
      <c r="B26" s="34"/>
      <c r="C26" s="238"/>
      <c r="D26" s="31"/>
      <c r="E26" s="31"/>
      <c r="F26" s="31"/>
      <c r="G26" s="31"/>
      <c r="H26" s="2"/>
      <c r="I26" s="2"/>
      <c r="J26" s="2"/>
      <c r="K26" s="2"/>
      <c r="L26" s="125"/>
      <c r="M26" s="125"/>
      <c r="N26" s="92">
        <v>0</v>
      </c>
      <c r="O26" s="92"/>
      <c r="P26" s="92"/>
      <c r="Q26" s="125"/>
      <c r="R26" s="125"/>
    </row>
    <row r="27" spans="1:18" ht="15" customHeight="1">
      <c r="A27" s="36"/>
      <c r="B27" s="36"/>
      <c r="C27" s="207">
        <v>163</v>
      </c>
      <c r="D27" s="324" t="s">
        <v>169</v>
      </c>
      <c r="E27" s="324"/>
      <c r="F27" s="324"/>
      <c r="G27" s="324"/>
      <c r="H27" s="324"/>
      <c r="I27" s="30"/>
      <c r="J27" s="30"/>
      <c r="K27" s="30"/>
      <c r="L27" s="45">
        <v>0</v>
      </c>
      <c r="M27" s="45">
        <v>0</v>
      </c>
      <c r="N27" s="50">
        <f>N28</f>
        <v>5000</v>
      </c>
      <c r="O27" s="50">
        <f>O28</f>
        <v>6000</v>
      </c>
      <c r="P27" s="50">
        <f>P28</f>
        <v>6500</v>
      </c>
      <c r="Q27" s="45">
        <v>0</v>
      </c>
      <c r="R27" s="45">
        <v>0</v>
      </c>
    </row>
    <row r="28" spans="1:18" ht="15">
      <c r="A28" s="37"/>
      <c r="B28" s="37"/>
      <c r="C28" s="204">
        <v>16314</v>
      </c>
      <c r="D28" s="32"/>
      <c r="E28" s="323" t="s">
        <v>81</v>
      </c>
      <c r="F28" s="323"/>
      <c r="G28" s="323"/>
      <c r="H28" s="323"/>
      <c r="I28" s="16"/>
      <c r="J28" s="16"/>
      <c r="K28" s="16"/>
      <c r="L28" s="46">
        <v>0</v>
      </c>
      <c r="M28" s="46">
        <v>0</v>
      </c>
      <c r="N28" s="51">
        <f>SUM(N29:N32)</f>
        <v>5000</v>
      </c>
      <c r="O28" s="51">
        <f>SUM(O29:O32)</f>
        <v>6000</v>
      </c>
      <c r="P28" s="51">
        <f>SUM(P29:P32)</f>
        <v>6500</v>
      </c>
      <c r="Q28" s="46">
        <v>0</v>
      </c>
      <c r="R28" s="46">
        <v>0</v>
      </c>
    </row>
    <row r="29" spans="1:18" ht="15.75">
      <c r="A29" s="34"/>
      <c r="B29" s="34"/>
      <c r="C29" s="205"/>
      <c r="D29" s="31"/>
      <c r="E29" s="31"/>
      <c r="F29" s="31">
        <v>85778</v>
      </c>
      <c r="G29" s="31"/>
      <c r="H29" s="69" t="s">
        <v>201</v>
      </c>
      <c r="I29" s="126">
        <v>2000</v>
      </c>
      <c r="J29" s="2"/>
      <c r="K29" s="2"/>
      <c r="L29" s="125"/>
      <c r="M29" s="125"/>
      <c r="N29" s="126">
        <v>1000</v>
      </c>
      <c r="O29" s="126">
        <v>2000</v>
      </c>
      <c r="P29" s="126">
        <v>1500</v>
      </c>
      <c r="Q29" s="125"/>
      <c r="R29" s="125"/>
    </row>
    <row r="30" spans="1:18" ht="15.75">
      <c r="A30" s="34"/>
      <c r="B30" s="34"/>
      <c r="C30" s="205"/>
      <c r="D30" s="31"/>
      <c r="E30" s="31"/>
      <c r="F30" s="31">
        <v>85757</v>
      </c>
      <c r="G30" s="31"/>
      <c r="H30" s="69" t="s">
        <v>213</v>
      </c>
      <c r="I30" s="126">
        <v>3500</v>
      </c>
      <c r="J30" s="2"/>
      <c r="K30" s="2"/>
      <c r="L30" s="125"/>
      <c r="M30" s="125"/>
      <c r="N30" s="126">
        <v>4000</v>
      </c>
      <c r="O30" s="126">
        <v>4000</v>
      </c>
      <c r="P30" s="126">
        <v>5000</v>
      </c>
      <c r="Q30" s="125"/>
      <c r="R30" s="125"/>
    </row>
    <row r="31" spans="1:18" ht="15.75">
      <c r="A31" s="34"/>
      <c r="B31" s="34"/>
      <c r="C31" s="205"/>
      <c r="D31" s="31"/>
      <c r="E31" s="31"/>
      <c r="F31" s="31"/>
      <c r="G31" s="31"/>
      <c r="H31" s="69"/>
      <c r="I31" s="126"/>
      <c r="J31" s="2"/>
      <c r="K31" s="2"/>
      <c r="L31" s="125"/>
      <c r="M31" s="125"/>
      <c r="N31" s="126"/>
      <c r="O31" s="126"/>
      <c r="P31" s="126"/>
      <c r="Q31" s="125"/>
      <c r="R31" s="125"/>
    </row>
    <row r="32" spans="1:18" ht="15.75">
      <c r="A32" s="34"/>
      <c r="B32" s="34"/>
      <c r="C32" s="205"/>
      <c r="D32" s="31"/>
      <c r="E32" s="31"/>
      <c r="F32" s="31"/>
      <c r="G32" s="31"/>
      <c r="H32" s="69"/>
      <c r="I32" s="126"/>
      <c r="J32" s="2"/>
      <c r="K32" s="2"/>
      <c r="L32" s="125"/>
      <c r="M32" s="125"/>
      <c r="N32" s="126"/>
      <c r="O32" s="126"/>
      <c r="P32" s="126"/>
      <c r="Q32" s="125"/>
      <c r="R32" s="125"/>
    </row>
    <row r="33" spans="1:18" ht="15" hidden="1">
      <c r="A33" s="34"/>
      <c r="B33" s="34"/>
      <c r="C33" s="205"/>
      <c r="D33" s="31"/>
      <c r="E33" s="31"/>
      <c r="F33" s="31"/>
      <c r="G33" s="31"/>
      <c r="H33" s="2"/>
      <c r="I33" s="2"/>
      <c r="J33" s="2"/>
      <c r="K33" s="2"/>
      <c r="L33" s="125"/>
      <c r="M33" s="125"/>
      <c r="N33" s="92">
        <v>0</v>
      </c>
      <c r="O33" s="92"/>
      <c r="P33" s="92"/>
      <c r="Q33" s="125"/>
      <c r="R33" s="125"/>
    </row>
    <row r="34" spans="1:18" ht="15" hidden="1">
      <c r="A34" s="37"/>
      <c r="B34" s="37"/>
      <c r="C34" s="204">
        <v>16354</v>
      </c>
      <c r="D34" s="32"/>
      <c r="E34" s="323" t="s">
        <v>82</v>
      </c>
      <c r="F34" s="323"/>
      <c r="G34" s="323"/>
      <c r="H34" s="323"/>
      <c r="I34" s="16"/>
      <c r="J34" s="16"/>
      <c r="K34" s="16"/>
      <c r="L34" s="46">
        <v>0</v>
      </c>
      <c r="M34" s="46">
        <v>0</v>
      </c>
      <c r="N34" s="51">
        <v>0</v>
      </c>
      <c r="O34" s="51">
        <v>0</v>
      </c>
      <c r="P34" s="51">
        <v>0</v>
      </c>
      <c r="Q34" s="46">
        <v>0</v>
      </c>
      <c r="R34" s="46">
        <v>0</v>
      </c>
    </row>
    <row r="35" spans="1:18" ht="15" hidden="1">
      <c r="A35" s="34"/>
      <c r="B35" s="34"/>
      <c r="C35" s="205"/>
      <c r="D35" s="31"/>
      <c r="E35" s="31"/>
      <c r="F35" s="31"/>
      <c r="G35" s="31"/>
      <c r="H35" s="2"/>
      <c r="I35" s="2"/>
      <c r="J35" s="2"/>
      <c r="K35" s="2"/>
      <c r="L35" s="125"/>
      <c r="M35" s="125"/>
      <c r="N35" s="92">
        <v>0</v>
      </c>
      <c r="O35" s="92"/>
      <c r="P35" s="92"/>
      <c r="Q35" s="125"/>
      <c r="R35" s="125"/>
    </row>
    <row r="36" spans="1:18" ht="15" hidden="1">
      <c r="A36" s="34"/>
      <c r="B36" s="34"/>
      <c r="C36" s="205"/>
      <c r="D36" s="31"/>
      <c r="E36" s="31"/>
      <c r="F36" s="31"/>
      <c r="G36" s="31"/>
      <c r="H36" s="2"/>
      <c r="I36" s="2"/>
      <c r="J36" s="2"/>
      <c r="K36" s="2"/>
      <c r="L36" s="125"/>
      <c r="M36" s="125"/>
      <c r="N36" s="92">
        <v>0</v>
      </c>
      <c r="O36" s="92"/>
      <c r="P36" s="92"/>
      <c r="Q36" s="125"/>
      <c r="R36" s="125"/>
    </row>
    <row r="37" spans="1:18" ht="15" hidden="1">
      <c r="A37" s="34"/>
      <c r="B37" s="34"/>
      <c r="C37" s="205"/>
      <c r="D37" s="31"/>
      <c r="E37" s="31"/>
      <c r="F37" s="31"/>
      <c r="G37" s="31"/>
      <c r="H37" s="2"/>
      <c r="I37" s="2"/>
      <c r="J37" s="2"/>
      <c r="K37" s="2"/>
      <c r="L37" s="125"/>
      <c r="M37" s="125"/>
      <c r="N37" s="92">
        <v>0</v>
      </c>
      <c r="O37" s="92"/>
      <c r="P37" s="92"/>
      <c r="Q37" s="125"/>
      <c r="R37" s="125"/>
    </row>
    <row r="38" spans="1:18" ht="15" hidden="1">
      <c r="A38" s="37"/>
      <c r="B38" s="37"/>
      <c r="C38" s="204">
        <v>16394</v>
      </c>
      <c r="D38" s="32"/>
      <c r="E38" s="323" t="s">
        <v>83</v>
      </c>
      <c r="F38" s="323"/>
      <c r="G38" s="323"/>
      <c r="H38" s="323"/>
      <c r="I38" s="16"/>
      <c r="J38" s="16"/>
      <c r="K38" s="16"/>
      <c r="L38" s="46">
        <v>0</v>
      </c>
      <c r="M38" s="46">
        <v>0</v>
      </c>
      <c r="N38" s="51">
        <v>0</v>
      </c>
      <c r="O38" s="51">
        <v>0</v>
      </c>
      <c r="P38" s="51">
        <v>0</v>
      </c>
      <c r="Q38" s="46">
        <v>0</v>
      </c>
      <c r="R38" s="46">
        <v>0</v>
      </c>
    </row>
    <row r="39" spans="1:18" ht="15" hidden="1">
      <c r="A39" s="34"/>
      <c r="B39" s="34"/>
      <c r="C39" s="205"/>
      <c r="D39" s="31"/>
      <c r="E39" s="31"/>
      <c r="F39" s="31"/>
      <c r="G39" s="31"/>
      <c r="H39" s="2"/>
      <c r="I39" s="2"/>
      <c r="J39" s="2"/>
      <c r="K39" s="2"/>
      <c r="L39" s="125"/>
      <c r="M39" s="125"/>
      <c r="N39" s="92">
        <v>0</v>
      </c>
      <c r="O39" s="92"/>
      <c r="P39" s="92"/>
      <c r="Q39" s="125"/>
      <c r="R39" s="125"/>
    </row>
    <row r="40" spans="1:18" ht="15" hidden="1">
      <c r="A40" s="34"/>
      <c r="B40" s="34"/>
      <c r="C40" s="205"/>
      <c r="D40" s="31"/>
      <c r="E40" s="31"/>
      <c r="F40" s="31"/>
      <c r="G40" s="31"/>
      <c r="H40" s="2"/>
      <c r="I40" s="2"/>
      <c r="J40" s="2"/>
      <c r="K40" s="2"/>
      <c r="L40" s="125"/>
      <c r="M40" s="125"/>
      <c r="N40" s="92">
        <v>0</v>
      </c>
      <c r="O40" s="92"/>
      <c r="P40" s="92"/>
      <c r="Q40" s="125"/>
      <c r="R40" s="125"/>
    </row>
    <row r="41" spans="1:18" ht="15" hidden="1">
      <c r="A41" s="34"/>
      <c r="B41" s="34"/>
      <c r="C41" s="205"/>
      <c r="D41" s="31"/>
      <c r="E41" s="31"/>
      <c r="F41" s="31"/>
      <c r="G41" s="31"/>
      <c r="H41" s="2"/>
      <c r="I41" s="2"/>
      <c r="J41" s="2"/>
      <c r="K41" s="2"/>
      <c r="L41" s="125"/>
      <c r="M41" s="125"/>
      <c r="N41" s="92">
        <v>0</v>
      </c>
      <c r="O41" s="92"/>
      <c r="P41" s="92"/>
      <c r="Q41" s="125"/>
      <c r="R41" s="125"/>
    </row>
    <row r="42" spans="1:18" ht="15" hidden="1">
      <c r="A42" s="37"/>
      <c r="B42" s="37"/>
      <c r="C42" s="204">
        <v>16434</v>
      </c>
      <c r="D42" s="32"/>
      <c r="E42" s="323" t="s">
        <v>84</v>
      </c>
      <c r="F42" s="323"/>
      <c r="G42" s="323"/>
      <c r="H42" s="323"/>
      <c r="I42" s="16"/>
      <c r="J42" s="16"/>
      <c r="K42" s="16"/>
      <c r="L42" s="46">
        <v>0</v>
      </c>
      <c r="M42" s="46">
        <v>0</v>
      </c>
      <c r="N42" s="51">
        <v>0</v>
      </c>
      <c r="O42" s="51">
        <v>0</v>
      </c>
      <c r="P42" s="51">
        <v>0</v>
      </c>
      <c r="Q42" s="46">
        <v>0</v>
      </c>
      <c r="R42" s="46">
        <v>0</v>
      </c>
    </row>
    <row r="43" spans="1:18" ht="15" hidden="1">
      <c r="A43" s="34"/>
      <c r="B43" s="34"/>
      <c r="C43" s="205"/>
      <c r="D43" s="31"/>
      <c r="E43" s="31"/>
      <c r="F43" s="31"/>
      <c r="G43" s="31"/>
      <c r="H43" s="2"/>
      <c r="I43" s="2"/>
      <c r="J43" s="2"/>
      <c r="K43" s="2"/>
      <c r="L43" s="125"/>
      <c r="M43" s="125"/>
      <c r="N43" s="92">
        <v>0</v>
      </c>
      <c r="O43" s="92"/>
      <c r="P43" s="92"/>
      <c r="Q43" s="125"/>
      <c r="R43" s="125"/>
    </row>
    <row r="44" spans="1:18" ht="15" hidden="1">
      <c r="A44" s="34"/>
      <c r="B44" s="34"/>
      <c r="C44" s="205"/>
      <c r="D44" s="31"/>
      <c r="E44" s="31"/>
      <c r="F44" s="31"/>
      <c r="G44" s="31"/>
      <c r="H44" s="2"/>
      <c r="I44" s="2"/>
      <c r="J44" s="2"/>
      <c r="K44" s="2"/>
      <c r="L44" s="125"/>
      <c r="M44" s="125"/>
      <c r="N44" s="92">
        <v>0</v>
      </c>
      <c r="O44" s="92"/>
      <c r="P44" s="92"/>
      <c r="Q44" s="125"/>
      <c r="R44" s="125"/>
    </row>
    <row r="45" spans="1:18" ht="15" hidden="1">
      <c r="A45" s="34"/>
      <c r="B45" s="34"/>
      <c r="C45" s="205"/>
      <c r="D45" s="31"/>
      <c r="E45" s="31"/>
      <c r="F45" s="31"/>
      <c r="G45" s="31"/>
      <c r="H45" s="2"/>
      <c r="I45" s="2"/>
      <c r="J45" s="2"/>
      <c r="K45" s="2"/>
      <c r="L45" s="125"/>
      <c r="M45" s="125"/>
      <c r="N45" s="92">
        <v>0</v>
      </c>
      <c r="O45" s="92"/>
      <c r="P45" s="92"/>
      <c r="Q45" s="125"/>
      <c r="R45" s="125"/>
    </row>
    <row r="46" spans="1:18" ht="15" hidden="1">
      <c r="A46" s="37"/>
      <c r="B46" s="37"/>
      <c r="C46" s="204">
        <v>16474</v>
      </c>
      <c r="D46" s="32"/>
      <c r="E46" s="323" t="s">
        <v>85</v>
      </c>
      <c r="F46" s="323"/>
      <c r="G46" s="323"/>
      <c r="H46" s="323"/>
      <c r="I46" s="16"/>
      <c r="J46" s="16"/>
      <c r="K46" s="16"/>
      <c r="L46" s="46">
        <v>0</v>
      </c>
      <c r="M46" s="46">
        <v>0</v>
      </c>
      <c r="N46" s="51">
        <v>0</v>
      </c>
      <c r="O46" s="51">
        <v>0</v>
      </c>
      <c r="P46" s="51">
        <v>0</v>
      </c>
      <c r="Q46" s="46">
        <v>0</v>
      </c>
      <c r="R46" s="46">
        <v>0</v>
      </c>
    </row>
    <row r="47" spans="1:18" ht="15" hidden="1">
      <c r="A47" s="34"/>
      <c r="B47" s="34"/>
      <c r="C47" s="205"/>
      <c r="D47" s="31"/>
      <c r="E47" s="31"/>
      <c r="F47" s="31"/>
      <c r="G47" s="31"/>
      <c r="H47" s="2"/>
      <c r="I47" s="2"/>
      <c r="J47" s="2"/>
      <c r="K47" s="2"/>
      <c r="L47" s="125"/>
      <c r="M47" s="125"/>
      <c r="N47" s="92">
        <v>0</v>
      </c>
      <c r="O47" s="92"/>
      <c r="P47" s="92"/>
      <c r="Q47" s="125"/>
      <c r="R47" s="125"/>
    </row>
    <row r="48" spans="1:18" ht="15" hidden="1">
      <c r="A48" s="34"/>
      <c r="B48" s="34"/>
      <c r="C48" s="205"/>
      <c r="D48" s="31"/>
      <c r="E48" s="31"/>
      <c r="F48" s="31"/>
      <c r="G48" s="31"/>
      <c r="H48" s="2"/>
      <c r="I48" s="2"/>
      <c r="J48" s="2"/>
      <c r="K48" s="2"/>
      <c r="L48" s="125"/>
      <c r="M48" s="125"/>
      <c r="N48" s="92">
        <v>0</v>
      </c>
      <c r="O48" s="92"/>
      <c r="P48" s="92"/>
      <c r="Q48" s="125"/>
      <c r="R48" s="125"/>
    </row>
    <row r="49" spans="1:18" ht="15" hidden="1">
      <c r="A49" s="34"/>
      <c r="B49" s="34"/>
      <c r="C49" s="205"/>
      <c r="D49" s="31"/>
      <c r="E49" s="31"/>
      <c r="F49" s="31"/>
      <c r="G49" s="31"/>
      <c r="H49" s="2"/>
      <c r="I49" s="2"/>
      <c r="J49" s="2"/>
      <c r="K49" s="2"/>
      <c r="L49" s="125"/>
      <c r="M49" s="125"/>
      <c r="N49" s="92">
        <v>0</v>
      </c>
      <c r="O49" s="92"/>
      <c r="P49" s="92"/>
      <c r="Q49" s="125"/>
      <c r="R49" s="125"/>
    </row>
    <row r="50" spans="1:18" ht="15" hidden="1">
      <c r="A50" s="37"/>
      <c r="B50" s="37"/>
      <c r="C50" s="204">
        <v>16514</v>
      </c>
      <c r="D50" s="32"/>
      <c r="E50" s="323" t="s">
        <v>86</v>
      </c>
      <c r="F50" s="323"/>
      <c r="G50" s="323"/>
      <c r="H50" s="323"/>
      <c r="I50" s="16"/>
      <c r="J50" s="16"/>
      <c r="K50" s="16"/>
      <c r="L50" s="46">
        <v>0</v>
      </c>
      <c r="M50" s="46">
        <v>0</v>
      </c>
      <c r="N50" s="51">
        <v>0</v>
      </c>
      <c r="O50" s="51">
        <v>0</v>
      </c>
      <c r="P50" s="51">
        <v>0</v>
      </c>
      <c r="Q50" s="46">
        <v>0</v>
      </c>
      <c r="R50" s="46">
        <v>0</v>
      </c>
    </row>
    <row r="51" spans="1:18" ht="15" hidden="1">
      <c r="A51" s="34"/>
      <c r="B51" s="34"/>
      <c r="C51" s="205"/>
      <c r="D51" s="31"/>
      <c r="E51" s="31"/>
      <c r="F51" s="31"/>
      <c r="G51" s="31"/>
      <c r="H51" s="2"/>
      <c r="I51" s="2"/>
      <c r="J51" s="2"/>
      <c r="K51" s="2"/>
      <c r="L51" s="125"/>
      <c r="M51" s="125"/>
      <c r="N51" s="92">
        <v>0</v>
      </c>
      <c r="O51" s="92"/>
      <c r="P51" s="92"/>
      <c r="Q51" s="125"/>
      <c r="R51" s="125"/>
    </row>
    <row r="52" spans="1:18" ht="15" hidden="1">
      <c r="A52" s="34"/>
      <c r="B52" s="34"/>
      <c r="C52" s="205"/>
      <c r="D52" s="31"/>
      <c r="E52" s="31"/>
      <c r="F52" s="31"/>
      <c r="G52" s="31"/>
      <c r="H52" s="2"/>
      <c r="I52" s="2"/>
      <c r="J52" s="2"/>
      <c r="K52" s="2"/>
      <c r="L52" s="125"/>
      <c r="M52" s="125"/>
      <c r="N52" s="92">
        <v>0</v>
      </c>
      <c r="O52" s="92"/>
      <c r="P52" s="92"/>
      <c r="Q52" s="125"/>
      <c r="R52" s="125"/>
    </row>
    <row r="53" spans="1:18" ht="15" hidden="1">
      <c r="A53" s="34"/>
      <c r="B53" s="34"/>
      <c r="C53" s="205"/>
      <c r="D53" s="31"/>
      <c r="E53" s="31"/>
      <c r="F53" s="31"/>
      <c r="G53" s="31"/>
      <c r="H53" s="2"/>
      <c r="I53" s="2"/>
      <c r="J53" s="2"/>
      <c r="K53" s="2"/>
      <c r="L53" s="125"/>
      <c r="M53" s="125"/>
      <c r="N53" s="92">
        <v>0</v>
      </c>
      <c r="O53" s="92"/>
      <c r="P53" s="92"/>
      <c r="Q53" s="125"/>
      <c r="R53" s="125"/>
    </row>
    <row r="54" spans="1:18" ht="15" hidden="1">
      <c r="A54" s="37"/>
      <c r="B54" s="37"/>
      <c r="C54" s="204">
        <v>16554</v>
      </c>
      <c r="D54" s="32"/>
      <c r="E54" s="323" t="s">
        <v>87</v>
      </c>
      <c r="F54" s="323"/>
      <c r="G54" s="323"/>
      <c r="H54" s="323"/>
      <c r="I54" s="16"/>
      <c r="J54" s="16"/>
      <c r="K54" s="16"/>
      <c r="L54" s="46">
        <v>0</v>
      </c>
      <c r="M54" s="46">
        <v>0</v>
      </c>
      <c r="N54" s="51">
        <v>0</v>
      </c>
      <c r="O54" s="51">
        <v>0</v>
      </c>
      <c r="P54" s="51">
        <v>0</v>
      </c>
      <c r="Q54" s="46">
        <v>0</v>
      </c>
      <c r="R54" s="46">
        <v>0</v>
      </c>
    </row>
    <row r="55" spans="1:18" ht="15" hidden="1">
      <c r="A55" s="34"/>
      <c r="B55" s="34"/>
      <c r="C55" s="238"/>
      <c r="D55" s="31"/>
      <c r="E55" s="31"/>
      <c r="F55" s="31"/>
      <c r="G55" s="31"/>
      <c r="H55" s="2"/>
      <c r="I55" s="2"/>
      <c r="J55" s="2"/>
      <c r="K55" s="2"/>
      <c r="L55" s="125"/>
      <c r="M55" s="125"/>
      <c r="N55" s="92">
        <v>0</v>
      </c>
      <c r="O55" s="92"/>
      <c r="P55" s="92"/>
      <c r="Q55" s="125"/>
      <c r="R55" s="125"/>
    </row>
    <row r="56" spans="1:18" ht="15" hidden="1">
      <c r="A56" s="34"/>
      <c r="B56" s="34"/>
      <c r="C56" s="238"/>
      <c r="D56" s="31"/>
      <c r="E56" s="31"/>
      <c r="F56" s="31"/>
      <c r="G56" s="31"/>
      <c r="H56" s="2"/>
      <c r="I56" s="2"/>
      <c r="J56" s="2"/>
      <c r="K56" s="2"/>
      <c r="L56" s="125"/>
      <c r="M56" s="125"/>
      <c r="N56" s="92">
        <v>0</v>
      </c>
      <c r="O56" s="92"/>
      <c r="P56" s="92"/>
      <c r="Q56" s="125"/>
      <c r="R56" s="125"/>
    </row>
    <row r="57" spans="1:18" ht="15" hidden="1">
      <c r="A57" s="34"/>
      <c r="B57" s="34"/>
      <c r="C57" s="238"/>
      <c r="D57" s="31"/>
      <c r="E57" s="31"/>
      <c r="F57" s="31"/>
      <c r="G57" s="31"/>
      <c r="H57" s="2"/>
      <c r="I57" s="2"/>
      <c r="J57" s="2"/>
      <c r="K57" s="2"/>
      <c r="L57" s="125"/>
      <c r="M57" s="125"/>
      <c r="N57" s="92">
        <v>0</v>
      </c>
      <c r="O57" s="92"/>
      <c r="P57" s="92"/>
      <c r="Q57" s="125"/>
      <c r="R57" s="125"/>
    </row>
    <row r="58" spans="1:18" ht="15" customHeight="1" hidden="1">
      <c r="A58" s="36"/>
      <c r="B58" s="36"/>
      <c r="C58" s="207">
        <v>166</v>
      </c>
      <c r="D58" s="324" t="s">
        <v>88</v>
      </c>
      <c r="E58" s="324"/>
      <c r="F58" s="324"/>
      <c r="G58" s="324"/>
      <c r="H58" s="324"/>
      <c r="I58" s="30"/>
      <c r="J58" s="30"/>
      <c r="K58" s="30"/>
      <c r="L58" s="45">
        <v>0</v>
      </c>
      <c r="M58" s="45">
        <v>0</v>
      </c>
      <c r="N58" s="50">
        <v>0</v>
      </c>
      <c r="O58" s="50">
        <v>0</v>
      </c>
      <c r="P58" s="50">
        <v>0</v>
      </c>
      <c r="Q58" s="45">
        <v>0</v>
      </c>
      <c r="R58" s="45">
        <v>0</v>
      </c>
    </row>
    <row r="59" spans="1:18" ht="15" hidden="1">
      <c r="A59" s="34"/>
      <c r="B59" s="34"/>
      <c r="C59" s="238"/>
      <c r="D59" s="31"/>
      <c r="E59" s="31"/>
      <c r="F59" s="31"/>
      <c r="G59" s="31"/>
      <c r="H59" s="2"/>
      <c r="I59" s="2"/>
      <c r="J59" s="2"/>
      <c r="K59" s="2"/>
      <c r="L59" s="125"/>
      <c r="M59" s="125"/>
      <c r="N59" s="92">
        <v>0</v>
      </c>
      <c r="O59" s="92"/>
      <c r="P59" s="92"/>
      <c r="Q59" s="125"/>
      <c r="R59" s="125"/>
    </row>
    <row r="60" spans="1:18" ht="15" hidden="1">
      <c r="A60" s="34"/>
      <c r="B60" s="34"/>
      <c r="C60" s="238"/>
      <c r="D60" s="31"/>
      <c r="E60" s="31"/>
      <c r="F60" s="31"/>
      <c r="G60" s="31"/>
      <c r="H60" s="2"/>
      <c r="I60" s="2"/>
      <c r="J60" s="2"/>
      <c r="K60" s="2"/>
      <c r="L60" s="125"/>
      <c r="M60" s="125"/>
      <c r="N60" s="92">
        <v>0</v>
      </c>
      <c r="O60" s="92"/>
      <c r="P60" s="92"/>
      <c r="Q60" s="125"/>
      <c r="R60" s="125"/>
    </row>
    <row r="61" spans="1:18" ht="15" hidden="1">
      <c r="A61" s="34"/>
      <c r="B61" s="34"/>
      <c r="C61" s="238"/>
      <c r="D61" s="31"/>
      <c r="E61" s="31"/>
      <c r="F61" s="31"/>
      <c r="G61" s="31"/>
      <c r="H61" s="2"/>
      <c r="I61" s="2"/>
      <c r="J61" s="2"/>
      <c r="K61" s="2"/>
      <c r="L61" s="125"/>
      <c r="M61" s="125"/>
      <c r="N61" s="92">
        <v>0</v>
      </c>
      <c r="O61" s="92"/>
      <c r="P61" s="92"/>
      <c r="Q61" s="125"/>
      <c r="R61" s="125"/>
    </row>
    <row r="62" spans="1:18" ht="15" customHeight="1" hidden="1">
      <c r="A62" s="36"/>
      <c r="B62" s="36"/>
      <c r="C62" s="207">
        <v>167</v>
      </c>
      <c r="D62" s="324" t="s">
        <v>89</v>
      </c>
      <c r="E62" s="324"/>
      <c r="F62" s="324"/>
      <c r="G62" s="324"/>
      <c r="H62" s="324"/>
      <c r="I62" s="30"/>
      <c r="J62" s="30"/>
      <c r="K62" s="30"/>
      <c r="L62" s="45">
        <v>0</v>
      </c>
      <c r="M62" s="45">
        <v>0</v>
      </c>
      <c r="N62" s="50">
        <v>0</v>
      </c>
      <c r="O62" s="50">
        <v>0</v>
      </c>
      <c r="P62" s="50">
        <v>0</v>
      </c>
      <c r="Q62" s="45">
        <v>0</v>
      </c>
      <c r="R62" s="45">
        <v>0</v>
      </c>
    </row>
    <row r="63" spans="1:18" ht="15" hidden="1">
      <c r="A63" s="34"/>
      <c r="B63" s="34"/>
      <c r="C63" s="238"/>
      <c r="D63" s="31"/>
      <c r="E63" s="31"/>
      <c r="F63" s="31"/>
      <c r="G63" s="31"/>
      <c r="H63" s="2"/>
      <c r="I63" s="2"/>
      <c r="J63" s="2"/>
      <c r="K63" s="2"/>
      <c r="L63" s="125"/>
      <c r="M63" s="125"/>
      <c r="N63" s="92">
        <v>0</v>
      </c>
      <c r="O63" s="92"/>
      <c r="P63" s="92"/>
      <c r="Q63" s="125"/>
      <c r="R63" s="125"/>
    </row>
    <row r="64" spans="1:18" ht="15" hidden="1">
      <c r="A64" s="34"/>
      <c r="B64" s="34"/>
      <c r="C64" s="238"/>
      <c r="D64" s="31"/>
      <c r="E64" s="31"/>
      <c r="F64" s="31"/>
      <c r="G64" s="31"/>
      <c r="H64" s="2"/>
      <c r="I64" s="2"/>
      <c r="J64" s="2"/>
      <c r="K64" s="2"/>
      <c r="L64" s="125"/>
      <c r="M64" s="125"/>
      <c r="N64" s="92">
        <v>0</v>
      </c>
      <c r="O64" s="92"/>
      <c r="P64" s="92"/>
      <c r="Q64" s="125"/>
      <c r="R64" s="125"/>
    </row>
    <row r="65" spans="1:18" ht="15" hidden="1">
      <c r="A65" s="34"/>
      <c r="B65" s="34"/>
      <c r="C65" s="238"/>
      <c r="D65" s="31"/>
      <c r="E65" s="31"/>
      <c r="F65" s="31"/>
      <c r="G65" s="31"/>
      <c r="H65" s="2"/>
      <c r="I65" s="2"/>
      <c r="J65" s="2"/>
      <c r="K65" s="2"/>
      <c r="L65" s="125"/>
      <c r="M65" s="125"/>
      <c r="N65" s="92">
        <v>0</v>
      </c>
      <c r="O65" s="92"/>
      <c r="P65" s="92"/>
      <c r="Q65" s="125"/>
      <c r="R65" s="125"/>
    </row>
    <row r="66" spans="1:18" ht="15" customHeight="1" hidden="1">
      <c r="A66" s="36"/>
      <c r="B66" s="36"/>
      <c r="C66" s="207">
        <v>175</v>
      </c>
      <c r="D66" s="324" t="s">
        <v>90</v>
      </c>
      <c r="E66" s="324"/>
      <c r="F66" s="324"/>
      <c r="G66" s="324"/>
      <c r="H66" s="324"/>
      <c r="I66" s="30"/>
      <c r="J66" s="30"/>
      <c r="K66" s="30"/>
      <c r="L66" s="45">
        <v>0</v>
      </c>
      <c r="M66" s="45">
        <v>0</v>
      </c>
      <c r="N66" s="50">
        <v>0</v>
      </c>
      <c r="O66" s="50">
        <v>0</v>
      </c>
      <c r="P66" s="50">
        <v>0</v>
      </c>
      <c r="Q66" s="45">
        <v>0</v>
      </c>
      <c r="R66" s="45">
        <v>0</v>
      </c>
    </row>
    <row r="67" spans="1:18" ht="15" hidden="1">
      <c r="A67" s="37"/>
      <c r="B67" s="37"/>
      <c r="C67" s="204">
        <v>17514</v>
      </c>
      <c r="D67" s="32"/>
      <c r="E67" s="323" t="s">
        <v>91</v>
      </c>
      <c r="F67" s="323"/>
      <c r="G67" s="323"/>
      <c r="H67" s="323"/>
      <c r="I67" s="16"/>
      <c r="J67" s="16"/>
      <c r="K67" s="16"/>
      <c r="L67" s="46">
        <v>0</v>
      </c>
      <c r="M67" s="46">
        <v>0</v>
      </c>
      <c r="N67" s="51">
        <v>0</v>
      </c>
      <c r="O67" s="51">
        <v>0</v>
      </c>
      <c r="P67" s="51">
        <v>0</v>
      </c>
      <c r="Q67" s="46">
        <v>0</v>
      </c>
      <c r="R67" s="46">
        <v>0</v>
      </c>
    </row>
    <row r="68" spans="1:18" ht="15" hidden="1">
      <c r="A68" s="34"/>
      <c r="B68" s="34"/>
      <c r="C68" s="205"/>
      <c r="D68" s="31"/>
      <c r="E68" s="31"/>
      <c r="F68" s="31"/>
      <c r="G68" s="31"/>
      <c r="H68" s="2"/>
      <c r="I68" s="2"/>
      <c r="J68" s="2"/>
      <c r="K68" s="2"/>
      <c r="L68" s="125"/>
      <c r="M68" s="125"/>
      <c r="N68" s="92">
        <v>0</v>
      </c>
      <c r="O68" s="92"/>
      <c r="P68" s="92"/>
      <c r="Q68" s="125"/>
      <c r="R68" s="125"/>
    </row>
    <row r="69" spans="1:18" ht="15" hidden="1">
      <c r="A69" s="34"/>
      <c r="B69" s="34"/>
      <c r="C69" s="205"/>
      <c r="D69" s="31"/>
      <c r="E69" s="31"/>
      <c r="F69" s="31"/>
      <c r="G69" s="31"/>
      <c r="H69" s="2"/>
      <c r="I69" s="2"/>
      <c r="J69" s="2"/>
      <c r="K69" s="2"/>
      <c r="L69" s="125"/>
      <c r="M69" s="125"/>
      <c r="N69" s="92">
        <v>0</v>
      </c>
      <c r="O69" s="92"/>
      <c r="P69" s="92"/>
      <c r="Q69" s="125"/>
      <c r="R69" s="125"/>
    </row>
    <row r="70" spans="1:18" ht="15" hidden="1">
      <c r="A70" s="34"/>
      <c r="B70" s="34"/>
      <c r="C70" s="205"/>
      <c r="D70" s="31"/>
      <c r="E70" s="31"/>
      <c r="F70" s="31"/>
      <c r="G70" s="31"/>
      <c r="H70" s="2"/>
      <c r="I70" s="2"/>
      <c r="J70" s="2"/>
      <c r="K70" s="2"/>
      <c r="L70" s="125"/>
      <c r="M70" s="125"/>
      <c r="N70" s="92">
        <v>0</v>
      </c>
      <c r="O70" s="92"/>
      <c r="P70" s="92"/>
      <c r="Q70" s="125"/>
      <c r="R70" s="125"/>
    </row>
    <row r="71" spans="1:18" ht="15" hidden="1">
      <c r="A71" s="37"/>
      <c r="B71" s="37"/>
      <c r="C71" s="204">
        <v>17554</v>
      </c>
      <c r="D71" s="32"/>
      <c r="E71" s="323" t="s">
        <v>92</v>
      </c>
      <c r="F71" s="323"/>
      <c r="G71" s="323"/>
      <c r="H71" s="323"/>
      <c r="I71" s="16"/>
      <c r="J71" s="16"/>
      <c r="K71" s="16"/>
      <c r="L71" s="46">
        <v>0</v>
      </c>
      <c r="M71" s="46">
        <v>0</v>
      </c>
      <c r="N71" s="51">
        <v>0</v>
      </c>
      <c r="O71" s="51">
        <v>0</v>
      </c>
      <c r="P71" s="51">
        <v>0</v>
      </c>
      <c r="Q71" s="46">
        <v>0</v>
      </c>
      <c r="R71" s="46">
        <v>0</v>
      </c>
    </row>
    <row r="72" spans="1:18" ht="15" hidden="1">
      <c r="A72" s="34"/>
      <c r="B72" s="34"/>
      <c r="C72" s="238"/>
      <c r="D72" s="31"/>
      <c r="E72" s="31"/>
      <c r="F72" s="31"/>
      <c r="G72" s="31"/>
      <c r="H72" s="2"/>
      <c r="I72" s="2"/>
      <c r="J72" s="2"/>
      <c r="K72" s="2"/>
      <c r="L72" s="125"/>
      <c r="M72" s="125"/>
      <c r="N72" s="92">
        <v>0</v>
      </c>
      <c r="O72" s="92"/>
      <c r="P72" s="92"/>
      <c r="Q72" s="125"/>
      <c r="R72" s="125"/>
    </row>
    <row r="73" spans="1:18" ht="15" hidden="1">
      <c r="A73" s="34"/>
      <c r="B73" s="34"/>
      <c r="C73" s="238"/>
      <c r="D73" s="31"/>
      <c r="E73" s="31"/>
      <c r="F73" s="31"/>
      <c r="G73" s="31"/>
      <c r="H73" s="2"/>
      <c r="I73" s="2"/>
      <c r="J73" s="2"/>
      <c r="K73" s="2"/>
      <c r="L73" s="125"/>
      <c r="M73" s="125"/>
      <c r="N73" s="92">
        <v>0</v>
      </c>
      <c r="O73" s="92"/>
      <c r="P73" s="92"/>
      <c r="Q73" s="125"/>
      <c r="R73" s="125"/>
    </row>
    <row r="74" spans="1:18" ht="15" hidden="1">
      <c r="A74" s="34"/>
      <c r="B74" s="34"/>
      <c r="C74" s="238"/>
      <c r="D74" s="31"/>
      <c r="E74" s="31"/>
      <c r="F74" s="31"/>
      <c r="G74" s="31"/>
      <c r="H74" s="2"/>
      <c r="I74" s="2"/>
      <c r="J74" s="2"/>
      <c r="K74" s="2"/>
      <c r="L74" s="125"/>
      <c r="M74" s="125"/>
      <c r="N74" s="92">
        <v>0</v>
      </c>
      <c r="O74" s="92"/>
      <c r="P74" s="92"/>
      <c r="Q74" s="125"/>
      <c r="R74" s="125"/>
    </row>
    <row r="75" spans="1:18" ht="15" customHeight="1">
      <c r="A75" s="36"/>
      <c r="B75" s="36"/>
      <c r="C75" s="207">
        <v>180</v>
      </c>
      <c r="D75" s="324" t="s">
        <v>93</v>
      </c>
      <c r="E75" s="324"/>
      <c r="F75" s="324"/>
      <c r="G75" s="324"/>
      <c r="H75" s="324"/>
      <c r="I75" s="30"/>
      <c r="J75" s="30"/>
      <c r="K75" s="30"/>
      <c r="L75" s="45">
        <v>0</v>
      </c>
      <c r="M75" s="45">
        <v>0</v>
      </c>
      <c r="N75" s="50">
        <f>N76</f>
        <v>196556</v>
      </c>
      <c r="O75" s="50">
        <f>O76</f>
        <v>204000</v>
      </c>
      <c r="P75" s="50">
        <f>P76</f>
        <v>204000</v>
      </c>
      <c r="Q75" s="45">
        <v>0</v>
      </c>
      <c r="R75" s="45">
        <v>0</v>
      </c>
    </row>
    <row r="76" spans="1:18" ht="15">
      <c r="A76" s="37"/>
      <c r="B76" s="37"/>
      <c r="C76" s="204">
        <v>18014</v>
      </c>
      <c r="D76" s="32"/>
      <c r="E76" s="323" t="s">
        <v>94</v>
      </c>
      <c r="F76" s="323"/>
      <c r="G76" s="323"/>
      <c r="H76" s="323"/>
      <c r="I76" s="16"/>
      <c r="J76" s="16"/>
      <c r="K76" s="16"/>
      <c r="L76" s="46">
        <v>0</v>
      </c>
      <c r="M76" s="46">
        <v>0</v>
      </c>
      <c r="N76" s="51">
        <f>SUM(N77:N90)</f>
        <v>196556</v>
      </c>
      <c r="O76" s="51">
        <f>SUM(O77:O90)</f>
        <v>204000</v>
      </c>
      <c r="P76" s="51">
        <f>SUM(P77:P90)</f>
        <v>204000</v>
      </c>
      <c r="Q76" s="46">
        <v>0</v>
      </c>
      <c r="R76" s="46">
        <v>0</v>
      </c>
    </row>
    <row r="77" spans="1:18" ht="15">
      <c r="A77" s="34"/>
      <c r="B77" s="34"/>
      <c r="C77" s="238"/>
      <c r="D77" s="107"/>
      <c r="E77" s="107"/>
      <c r="F77" s="107"/>
      <c r="G77" s="107"/>
      <c r="H77" s="212" t="s">
        <v>286</v>
      </c>
      <c r="I77" s="2"/>
      <c r="J77" s="2"/>
      <c r="K77" s="2"/>
      <c r="L77" s="125"/>
      <c r="M77" s="125"/>
      <c r="N77" s="127">
        <v>0</v>
      </c>
      <c r="O77" s="127">
        <v>80000</v>
      </c>
      <c r="P77" s="127">
        <v>80000</v>
      </c>
      <c r="Q77" s="125"/>
      <c r="R77" s="125"/>
    </row>
    <row r="78" spans="1:18" ht="15.75">
      <c r="A78" s="34"/>
      <c r="B78" s="34"/>
      <c r="C78" s="238"/>
      <c r="D78" s="107"/>
      <c r="E78" s="107"/>
      <c r="F78" s="107">
        <v>85758</v>
      </c>
      <c r="G78" s="107"/>
      <c r="H78" s="108" t="s">
        <v>289</v>
      </c>
      <c r="I78" s="2"/>
      <c r="J78" s="2"/>
      <c r="K78" s="2"/>
      <c r="L78" s="125"/>
      <c r="M78" s="125"/>
      <c r="N78" s="127">
        <v>2000</v>
      </c>
      <c r="O78" s="127">
        <v>2000</v>
      </c>
      <c r="P78" s="127">
        <v>2000</v>
      </c>
      <c r="Q78" s="125"/>
      <c r="R78" s="125"/>
    </row>
    <row r="79" spans="1:18" ht="15.75">
      <c r="A79" s="34"/>
      <c r="B79" s="34"/>
      <c r="C79" s="238"/>
      <c r="D79" s="107"/>
      <c r="E79" s="107"/>
      <c r="F79" s="107">
        <v>85772</v>
      </c>
      <c r="G79" s="107"/>
      <c r="H79" s="108" t="s">
        <v>290</v>
      </c>
      <c r="I79" s="2"/>
      <c r="J79" s="2"/>
      <c r="K79" s="2"/>
      <c r="L79" s="125"/>
      <c r="M79" s="125"/>
      <c r="N79" s="127">
        <v>15000</v>
      </c>
      <c r="O79" s="127">
        <v>15000</v>
      </c>
      <c r="P79" s="127">
        <v>15000</v>
      </c>
      <c r="Q79" s="125"/>
      <c r="R79" s="125"/>
    </row>
    <row r="80" spans="1:18" ht="15.75">
      <c r="A80" s="34"/>
      <c r="B80" s="34"/>
      <c r="C80" s="238"/>
      <c r="D80" s="107"/>
      <c r="E80" s="107"/>
      <c r="F80" s="107">
        <v>85768</v>
      </c>
      <c r="G80" s="107"/>
      <c r="H80" s="239" t="s">
        <v>291</v>
      </c>
      <c r="I80" s="2"/>
      <c r="J80" s="2"/>
      <c r="K80" s="2"/>
      <c r="L80" s="125"/>
      <c r="M80" s="125"/>
      <c r="N80" s="127">
        <v>5000</v>
      </c>
      <c r="O80" s="127">
        <v>5000</v>
      </c>
      <c r="P80" s="127">
        <v>5000</v>
      </c>
      <c r="Q80" s="125"/>
      <c r="R80" s="125"/>
    </row>
    <row r="81" spans="1:18" ht="15">
      <c r="A81" s="34"/>
      <c r="B81" s="34"/>
      <c r="C81" s="238"/>
      <c r="D81" s="107"/>
      <c r="E81" s="107"/>
      <c r="F81" s="107">
        <v>85759</v>
      </c>
      <c r="G81" s="107"/>
      <c r="H81" s="240" t="s">
        <v>292</v>
      </c>
      <c r="I81" s="2"/>
      <c r="J81" s="2"/>
      <c r="K81" s="2"/>
      <c r="L81" s="125"/>
      <c r="M81" s="125"/>
      <c r="N81" s="127">
        <v>5000</v>
      </c>
      <c r="O81" s="127">
        <v>5000</v>
      </c>
      <c r="P81" s="127">
        <v>5000</v>
      </c>
      <c r="Q81" s="125"/>
      <c r="R81" s="125"/>
    </row>
    <row r="82" spans="1:18" ht="15">
      <c r="A82" s="34"/>
      <c r="B82" s="34"/>
      <c r="C82" s="238"/>
      <c r="D82" s="107"/>
      <c r="E82" s="107"/>
      <c r="F82" s="107"/>
      <c r="G82" s="107"/>
      <c r="H82" s="241" t="s">
        <v>293</v>
      </c>
      <c r="I82" s="2"/>
      <c r="J82" s="2"/>
      <c r="K82" s="2"/>
      <c r="L82" s="125"/>
      <c r="M82" s="125"/>
      <c r="N82" s="127">
        <v>38000</v>
      </c>
      <c r="O82" s="127">
        <v>38000</v>
      </c>
      <c r="P82" s="127">
        <v>38000</v>
      </c>
      <c r="Q82" s="125"/>
      <c r="R82" s="125"/>
    </row>
    <row r="83" spans="1:18" ht="15.75">
      <c r="A83" s="34"/>
      <c r="B83" s="34"/>
      <c r="C83" s="238"/>
      <c r="D83" s="107"/>
      <c r="E83" s="107"/>
      <c r="F83" s="107">
        <v>85769</v>
      </c>
      <c r="G83" s="107"/>
      <c r="H83" s="108" t="s">
        <v>228</v>
      </c>
      <c r="I83" s="2"/>
      <c r="J83" s="2"/>
      <c r="K83" s="2"/>
      <c r="L83" s="125"/>
      <c r="M83" s="125"/>
      <c r="N83" s="127">
        <v>6000</v>
      </c>
      <c r="O83" s="127">
        <v>6000</v>
      </c>
      <c r="P83" s="127">
        <v>6000</v>
      </c>
      <c r="Q83" s="125"/>
      <c r="R83" s="125"/>
    </row>
    <row r="84" spans="1:18" s="133" customFormat="1" ht="15">
      <c r="A84" s="111"/>
      <c r="B84" s="111"/>
      <c r="C84" s="242"/>
      <c r="D84" s="107"/>
      <c r="E84" s="107"/>
      <c r="F84" s="107">
        <v>85760</v>
      </c>
      <c r="G84" s="107"/>
      <c r="H84" s="240" t="s">
        <v>294</v>
      </c>
      <c r="I84" s="135"/>
      <c r="J84" s="135"/>
      <c r="K84" s="135"/>
      <c r="L84" s="243"/>
      <c r="M84" s="243"/>
      <c r="N84" s="127">
        <v>3000</v>
      </c>
      <c r="O84" s="127">
        <v>3000</v>
      </c>
      <c r="P84" s="127">
        <v>3000</v>
      </c>
      <c r="Q84" s="243"/>
      <c r="R84" s="243"/>
    </row>
    <row r="85" spans="1:18" ht="15">
      <c r="A85" s="34"/>
      <c r="B85" s="34"/>
      <c r="C85" s="238"/>
      <c r="D85" s="107"/>
      <c r="E85" s="107"/>
      <c r="F85" s="107"/>
      <c r="G85" s="107"/>
      <c r="H85" s="240" t="s">
        <v>295</v>
      </c>
      <c r="I85" s="2"/>
      <c r="J85" s="2"/>
      <c r="K85" s="2"/>
      <c r="L85" s="125"/>
      <c r="M85" s="125"/>
      <c r="N85" s="127">
        <v>29000</v>
      </c>
      <c r="O85" s="127">
        <v>0</v>
      </c>
      <c r="P85" s="127">
        <v>0</v>
      </c>
      <c r="Q85" s="125"/>
      <c r="R85" s="125"/>
    </row>
    <row r="86" spans="1:18" ht="15.75">
      <c r="A86" s="34"/>
      <c r="B86" s="34"/>
      <c r="C86" s="238"/>
      <c r="D86" s="107"/>
      <c r="E86" s="107"/>
      <c r="F86" s="107">
        <v>85761</v>
      </c>
      <c r="G86" s="107"/>
      <c r="H86" s="244" t="s">
        <v>296</v>
      </c>
      <c r="I86" s="2"/>
      <c r="J86" s="2"/>
      <c r="K86" s="2"/>
      <c r="L86" s="125"/>
      <c r="M86" s="125"/>
      <c r="N86" s="127">
        <v>19900</v>
      </c>
      <c r="O86" s="127">
        <v>20000</v>
      </c>
      <c r="P86" s="127">
        <v>20000</v>
      </c>
      <c r="Q86" s="125"/>
      <c r="R86" s="125"/>
    </row>
    <row r="87" spans="1:18" ht="15">
      <c r="A87" s="34"/>
      <c r="B87" s="34"/>
      <c r="C87" s="238"/>
      <c r="D87" s="107"/>
      <c r="E87" s="107"/>
      <c r="F87" s="107"/>
      <c r="G87" s="107"/>
      <c r="H87" s="245" t="s">
        <v>297</v>
      </c>
      <c r="I87" s="2"/>
      <c r="J87" s="2"/>
      <c r="K87" s="2"/>
      <c r="L87" s="125"/>
      <c r="M87" s="125"/>
      <c r="N87" s="127">
        <v>15000</v>
      </c>
      <c r="O87" s="127">
        <v>15000</v>
      </c>
      <c r="P87" s="127">
        <v>15000</v>
      </c>
      <c r="Q87" s="125"/>
      <c r="R87" s="125"/>
    </row>
    <row r="88" spans="1:18" ht="15">
      <c r="A88" s="34"/>
      <c r="B88" s="34"/>
      <c r="C88" s="238"/>
      <c r="D88" s="107"/>
      <c r="E88" s="107"/>
      <c r="F88" s="107">
        <v>85762</v>
      </c>
      <c r="G88" s="107"/>
      <c r="H88" s="246" t="s">
        <v>298</v>
      </c>
      <c r="I88" s="2"/>
      <c r="J88" s="2"/>
      <c r="K88" s="2"/>
      <c r="L88" s="125"/>
      <c r="M88" s="125"/>
      <c r="N88" s="127">
        <v>43656</v>
      </c>
      <c r="O88" s="127">
        <v>0</v>
      </c>
      <c r="P88" s="127">
        <v>0</v>
      </c>
      <c r="Q88" s="125"/>
      <c r="R88" s="125"/>
    </row>
    <row r="89" spans="1:18" ht="15">
      <c r="A89" s="34"/>
      <c r="B89" s="34"/>
      <c r="C89" s="238"/>
      <c r="D89" s="107"/>
      <c r="E89" s="107"/>
      <c r="F89" s="107">
        <v>85763</v>
      </c>
      <c r="G89" s="107"/>
      <c r="H89" s="240" t="s">
        <v>299</v>
      </c>
      <c r="I89" s="2"/>
      <c r="J89" s="2"/>
      <c r="K89" s="2"/>
      <c r="L89" s="125"/>
      <c r="M89" s="125"/>
      <c r="N89" s="127">
        <v>10000</v>
      </c>
      <c r="O89" s="127">
        <v>10000</v>
      </c>
      <c r="P89" s="127">
        <v>10000</v>
      </c>
      <c r="Q89" s="125"/>
      <c r="R89" s="125"/>
    </row>
    <row r="90" spans="1:18" ht="15">
      <c r="A90" s="34"/>
      <c r="B90" s="34"/>
      <c r="C90" s="238"/>
      <c r="D90" s="107"/>
      <c r="E90" s="107"/>
      <c r="F90" s="107">
        <v>85764</v>
      </c>
      <c r="G90" s="107"/>
      <c r="H90" s="240" t="s">
        <v>300</v>
      </c>
      <c r="I90" s="2"/>
      <c r="J90" s="2"/>
      <c r="K90" s="2"/>
      <c r="L90" s="125"/>
      <c r="M90" s="125"/>
      <c r="N90" s="127">
        <v>5000</v>
      </c>
      <c r="O90" s="127">
        <v>5000</v>
      </c>
      <c r="P90" s="127">
        <v>5000</v>
      </c>
      <c r="Q90" s="125"/>
      <c r="R90" s="125"/>
    </row>
    <row r="91" spans="1:18" ht="15" customHeight="1">
      <c r="A91" s="36"/>
      <c r="B91" s="36"/>
      <c r="C91" s="207">
        <v>650</v>
      </c>
      <c r="D91" s="207"/>
      <c r="E91" s="207" t="s">
        <v>207</v>
      </c>
      <c r="F91" s="207"/>
      <c r="G91" s="207"/>
      <c r="H91" s="36"/>
      <c r="I91" s="30"/>
      <c r="J91" s="30"/>
      <c r="K91" s="30"/>
      <c r="L91" s="45"/>
      <c r="M91" s="45"/>
      <c r="N91" s="50">
        <f>N92</f>
        <v>1250</v>
      </c>
      <c r="O91" s="50">
        <f>O92</f>
        <v>38000</v>
      </c>
      <c r="P91" s="50">
        <f>P92</f>
        <v>43000</v>
      </c>
      <c r="Q91" s="45"/>
      <c r="R91" s="45"/>
    </row>
    <row r="92" spans="1:18" ht="15.75">
      <c r="A92" s="37"/>
      <c r="B92" s="37"/>
      <c r="C92" s="247">
        <v>65070</v>
      </c>
      <c r="D92" s="113"/>
      <c r="E92" s="113" t="s">
        <v>208</v>
      </c>
      <c r="F92" s="113"/>
      <c r="G92" s="113"/>
      <c r="H92" s="121"/>
      <c r="I92" s="16"/>
      <c r="J92" s="16"/>
      <c r="K92" s="16"/>
      <c r="L92" s="46">
        <v>0</v>
      </c>
      <c r="M92" s="46">
        <v>0</v>
      </c>
      <c r="N92" s="55">
        <f>SUM(N93:N116)</f>
        <v>1250</v>
      </c>
      <c r="O92" s="55">
        <f>SUM(O93:O116)</f>
        <v>38000</v>
      </c>
      <c r="P92" s="55">
        <f>SUM(P93:P116)</f>
        <v>43000</v>
      </c>
      <c r="Q92" s="128">
        <v>0</v>
      </c>
      <c r="R92" s="128">
        <v>0</v>
      </c>
    </row>
    <row r="93" spans="1:19" ht="15.75">
      <c r="A93" s="111"/>
      <c r="B93" s="111"/>
      <c r="C93" s="111"/>
      <c r="D93" s="111"/>
      <c r="E93" s="111"/>
      <c r="F93" s="111">
        <v>85774</v>
      </c>
      <c r="G93" s="111"/>
      <c r="H93" s="64" t="s">
        <v>301</v>
      </c>
      <c r="I93" s="135"/>
      <c r="J93" s="135"/>
      <c r="K93" s="135"/>
      <c r="L93" s="48"/>
      <c r="M93" s="48"/>
      <c r="N93" s="140">
        <v>1250</v>
      </c>
      <c r="O93" s="140">
        <v>5000</v>
      </c>
      <c r="P93" s="140">
        <v>3000</v>
      </c>
      <c r="Q93" s="48"/>
      <c r="R93" s="48"/>
      <c r="S93" s="133"/>
    </row>
    <row r="94" spans="1:18" ht="15" hidden="1">
      <c r="A94" s="34"/>
      <c r="B94" s="34"/>
      <c r="C94" s="205"/>
      <c r="D94" s="31"/>
      <c r="E94" s="31"/>
      <c r="F94" s="31"/>
      <c r="G94" s="31"/>
      <c r="H94" s="2"/>
      <c r="I94" s="2"/>
      <c r="J94" s="2"/>
      <c r="K94" s="2"/>
      <c r="L94" s="125"/>
      <c r="M94" s="125"/>
      <c r="N94" s="92">
        <v>0</v>
      </c>
      <c r="O94" s="92">
        <v>0</v>
      </c>
      <c r="P94" s="92">
        <v>0</v>
      </c>
      <c r="Q94" s="125"/>
      <c r="R94" s="125"/>
    </row>
    <row r="95" spans="1:18" ht="15" hidden="1">
      <c r="A95" s="34"/>
      <c r="B95" s="34"/>
      <c r="C95" s="205"/>
      <c r="D95" s="31"/>
      <c r="E95" s="31"/>
      <c r="F95" s="31"/>
      <c r="G95" s="31"/>
      <c r="H95" s="2"/>
      <c r="I95" s="2"/>
      <c r="J95" s="2"/>
      <c r="K95" s="2"/>
      <c r="L95" s="125"/>
      <c r="M95" s="125"/>
      <c r="N95" s="92">
        <v>0</v>
      </c>
      <c r="O95" s="92">
        <v>0</v>
      </c>
      <c r="P95" s="92">
        <v>0</v>
      </c>
      <c r="Q95" s="125"/>
      <c r="R95" s="125"/>
    </row>
    <row r="96" spans="1:18" ht="15" hidden="1">
      <c r="A96" s="37"/>
      <c r="B96" s="37"/>
      <c r="C96" s="204">
        <v>65270</v>
      </c>
      <c r="D96" s="32"/>
      <c r="E96" s="323" t="s">
        <v>16</v>
      </c>
      <c r="F96" s="323"/>
      <c r="G96" s="323"/>
      <c r="H96" s="323"/>
      <c r="I96" s="16"/>
      <c r="J96" s="16"/>
      <c r="K96" s="16"/>
      <c r="L96" s="46">
        <v>0</v>
      </c>
      <c r="M96" s="46">
        <v>0</v>
      </c>
      <c r="N96" s="51">
        <v>0</v>
      </c>
      <c r="O96" s="51">
        <v>0</v>
      </c>
      <c r="P96" s="51">
        <v>0</v>
      </c>
      <c r="Q96" s="46">
        <v>0</v>
      </c>
      <c r="R96" s="46">
        <v>0</v>
      </c>
    </row>
    <row r="97" spans="1:18" ht="15" hidden="1">
      <c r="A97" s="34"/>
      <c r="B97" s="34"/>
      <c r="C97" s="205"/>
      <c r="D97" s="31"/>
      <c r="E97" s="31"/>
      <c r="F97" s="31"/>
      <c r="G97" s="31"/>
      <c r="H97" s="2"/>
      <c r="I97" s="2"/>
      <c r="J97" s="2"/>
      <c r="K97" s="2"/>
      <c r="L97" s="125"/>
      <c r="M97" s="125"/>
      <c r="N97" s="92">
        <v>0</v>
      </c>
      <c r="O97" s="92">
        <v>0</v>
      </c>
      <c r="P97" s="92">
        <v>0</v>
      </c>
      <c r="Q97" s="125"/>
      <c r="R97" s="125"/>
    </row>
    <row r="98" spans="1:18" ht="15" hidden="1">
      <c r="A98" s="34"/>
      <c r="B98" s="34"/>
      <c r="C98" s="205"/>
      <c r="D98" s="31"/>
      <c r="E98" s="31"/>
      <c r="F98" s="31"/>
      <c r="G98" s="31"/>
      <c r="H98" s="2"/>
      <c r="I98" s="2"/>
      <c r="J98" s="2"/>
      <c r="K98" s="2"/>
      <c r="L98" s="125"/>
      <c r="M98" s="125"/>
      <c r="N98" s="92">
        <v>0</v>
      </c>
      <c r="O98" s="92">
        <v>0</v>
      </c>
      <c r="P98" s="92">
        <v>0</v>
      </c>
      <c r="Q98" s="125"/>
      <c r="R98" s="125"/>
    </row>
    <row r="99" spans="1:18" ht="15" hidden="1">
      <c r="A99" s="34"/>
      <c r="B99" s="34"/>
      <c r="C99" s="205"/>
      <c r="D99" s="31"/>
      <c r="E99" s="31"/>
      <c r="F99" s="31"/>
      <c r="G99" s="31"/>
      <c r="H99" s="2"/>
      <c r="I99" s="2"/>
      <c r="J99" s="2"/>
      <c r="K99" s="2"/>
      <c r="L99" s="125"/>
      <c r="M99" s="125"/>
      <c r="N99" s="92">
        <v>0</v>
      </c>
      <c r="O99" s="92">
        <v>0</v>
      </c>
      <c r="P99" s="92">
        <v>0</v>
      </c>
      <c r="Q99" s="125"/>
      <c r="R99" s="125"/>
    </row>
    <row r="100" spans="1:18" ht="15" hidden="1">
      <c r="A100" s="37"/>
      <c r="B100" s="37"/>
      <c r="C100" s="204">
        <v>65470</v>
      </c>
      <c r="D100" s="32"/>
      <c r="E100" s="325" t="s">
        <v>83</v>
      </c>
      <c r="F100" s="325"/>
      <c r="G100" s="325"/>
      <c r="H100" s="325"/>
      <c r="I100" s="16"/>
      <c r="J100" s="16"/>
      <c r="K100" s="16"/>
      <c r="L100" s="46">
        <v>0</v>
      </c>
      <c r="M100" s="46">
        <v>0</v>
      </c>
      <c r="N100" s="51">
        <v>0</v>
      </c>
      <c r="O100" s="51">
        <v>0</v>
      </c>
      <c r="P100" s="51">
        <v>0</v>
      </c>
      <c r="Q100" s="46">
        <v>0</v>
      </c>
      <c r="R100" s="46">
        <v>0</v>
      </c>
    </row>
    <row r="101" spans="1:18" ht="15" hidden="1">
      <c r="A101" s="34"/>
      <c r="B101" s="34"/>
      <c r="C101" s="238"/>
      <c r="D101" s="31"/>
      <c r="E101" s="31"/>
      <c r="F101" s="31"/>
      <c r="G101" s="31"/>
      <c r="H101" s="2"/>
      <c r="I101" s="2"/>
      <c r="J101" s="2"/>
      <c r="K101" s="2"/>
      <c r="L101" s="125"/>
      <c r="M101" s="125"/>
      <c r="N101" s="92">
        <v>0</v>
      </c>
      <c r="O101" s="92">
        <v>0</v>
      </c>
      <c r="P101" s="92">
        <v>0</v>
      </c>
      <c r="Q101" s="125"/>
      <c r="R101" s="125"/>
    </row>
    <row r="102" spans="1:18" ht="15" hidden="1">
      <c r="A102" s="34"/>
      <c r="B102" s="34"/>
      <c r="C102" s="238"/>
      <c r="D102" s="31"/>
      <c r="E102" s="31"/>
      <c r="F102" s="31"/>
      <c r="G102" s="31"/>
      <c r="H102" s="2"/>
      <c r="I102" s="2"/>
      <c r="J102" s="2"/>
      <c r="K102" s="2"/>
      <c r="L102" s="125"/>
      <c r="M102" s="125"/>
      <c r="N102" s="92">
        <v>0</v>
      </c>
      <c r="O102" s="92">
        <v>0</v>
      </c>
      <c r="P102" s="92">
        <v>0</v>
      </c>
      <c r="Q102" s="125"/>
      <c r="R102" s="125"/>
    </row>
    <row r="103" spans="1:18" ht="15" hidden="1">
      <c r="A103" s="34"/>
      <c r="B103" s="34"/>
      <c r="C103" s="238"/>
      <c r="D103" s="31"/>
      <c r="E103" s="31"/>
      <c r="F103" s="31"/>
      <c r="G103" s="31"/>
      <c r="H103" s="2"/>
      <c r="I103" s="2"/>
      <c r="J103" s="2"/>
      <c r="K103" s="2"/>
      <c r="L103" s="125"/>
      <c r="M103" s="125"/>
      <c r="N103" s="92">
        <v>0</v>
      </c>
      <c r="O103" s="92">
        <v>0</v>
      </c>
      <c r="P103" s="92">
        <v>0</v>
      </c>
      <c r="Q103" s="125"/>
      <c r="R103" s="125"/>
    </row>
    <row r="104" spans="1:18" ht="15" customHeight="1" hidden="1">
      <c r="A104" s="36"/>
      <c r="B104" s="36"/>
      <c r="C104" s="207">
        <v>660</v>
      </c>
      <c r="D104" s="324" t="s">
        <v>17</v>
      </c>
      <c r="E104" s="324"/>
      <c r="F104" s="324"/>
      <c r="G104" s="324"/>
      <c r="H104" s="324"/>
      <c r="I104" s="30"/>
      <c r="J104" s="30"/>
      <c r="K104" s="30"/>
      <c r="L104" s="45">
        <v>0</v>
      </c>
      <c r="M104" s="45">
        <v>0</v>
      </c>
      <c r="N104" s="50">
        <v>0</v>
      </c>
      <c r="O104" s="50">
        <v>0</v>
      </c>
      <c r="P104" s="50">
        <v>0</v>
      </c>
      <c r="Q104" s="45">
        <v>0</v>
      </c>
      <c r="R104" s="45">
        <v>0</v>
      </c>
    </row>
    <row r="105" spans="1:18" ht="15" hidden="1">
      <c r="A105" s="37"/>
      <c r="B105" s="37"/>
      <c r="C105" s="204">
        <v>66375</v>
      </c>
      <c r="D105" s="32"/>
      <c r="E105" s="323" t="s">
        <v>18</v>
      </c>
      <c r="F105" s="323"/>
      <c r="G105" s="323"/>
      <c r="H105" s="323"/>
      <c r="I105" s="16"/>
      <c r="J105" s="16"/>
      <c r="K105" s="16"/>
      <c r="L105" s="46">
        <v>0</v>
      </c>
      <c r="M105" s="46">
        <v>0</v>
      </c>
      <c r="N105" s="51">
        <v>0</v>
      </c>
      <c r="O105" s="51">
        <v>0</v>
      </c>
      <c r="P105" s="51">
        <v>0</v>
      </c>
      <c r="Q105" s="46">
        <v>0</v>
      </c>
      <c r="R105" s="46">
        <v>0</v>
      </c>
    </row>
    <row r="106" spans="1:18" ht="15" hidden="1">
      <c r="A106" s="34"/>
      <c r="B106" s="34"/>
      <c r="C106" s="205"/>
      <c r="D106" s="31"/>
      <c r="E106" s="31"/>
      <c r="F106" s="31"/>
      <c r="G106" s="31"/>
      <c r="H106" s="2"/>
      <c r="I106" s="2"/>
      <c r="J106" s="2"/>
      <c r="K106" s="2"/>
      <c r="L106" s="125"/>
      <c r="M106" s="125"/>
      <c r="N106" s="92">
        <v>0</v>
      </c>
      <c r="O106" s="92">
        <v>0</v>
      </c>
      <c r="P106" s="92">
        <v>0</v>
      </c>
      <c r="Q106" s="125"/>
      <c r="R106" s="125"/>
    </row>
    <row r="107" spans="1:18" ht="15" hidden="1">
      <c r="A107" s="34"/>
      <c r="B107" s="34"/>
      <c r="C107" s="205"/>
      <c r="D107" s="31"/>
      <c r="E107" s="31"/>
      <c r="F107" s="31"/>
      <c r="G107" s="31"/>
      <c r="H107" s="2"/>
      <c r="I107" s="2"/>
      <c r="J107" s="2"/>
      <c r="K107" s="2"/>
      <c r="L107" s="125"/>
      <c r="M107" s="125"/>
      <c r="N107" s="92">
        <v>0</v>
      </c>
      <c r="O107" s="92">
        <v>0</v>
      </c>
      <c r="P107" s="92">
        <v>0</v>
      </c>
      <c r="Q107" s="125"/>
      <c r="R107" s="125"/>
    </row>
    <row r="108" spans="1:18" ht="15" hidden="1">
      <c r="A108" s="34"/>
      <c r="B108" s="34"/>
      <c r="C108" s="205"/>
      <c r="D108" s="31"/>
      <c r="E108" s="31"/>
      <c r="F108" s="31"/>
      <c r="G108" s="31"/>
      <c r="H108" s="2"/>
      <c r="I108" s="2"/>
      <c r="J108" s="2"/>
      <c r="K108" s="2"/>
      <c r="L108" s="125"/>
      <c r="M108" s="125"/>
      <c r="N108" s="92">
        <v>0</v>
      </c>
      <c r="O108" s="92">
        <v>0</v>
      </c>
      <c r="P108" s="92">
        <v>0</v>
      </c>
      <c r="Q108" s="125"/>
      <c r="R108" s="125"/>
    </row>
    <row r="109" spans="1:18" ht="15" hidden="1">
      <c r="A109" s="37"/>
      <c r="B109" s="37"/>
      <c r="C109" s="204">
        <v>66575</v>
      </c>
      <c r="D109" s="32"/>
      <c r="E109" s="323" t="s">
        <v>19</v>
      </c>
      <c r="F109" s="323"/>
      <c r="G109" s="323"/>
      <c r="H109" s="323"/>
      <c r="I109" s="16"/>
      <c r="J109" s="16"/>
      <c r="K109" s="16"/>
      <c r="L109" s="46">
        <v>0</v>
      </c>
      <c r="M109" s="46">
        <v>0</v>
      </c>
      <c r="N109" s="51">
        <v>0</v>
      </c>
      <c r="O109" s="51">
        <v>0</v>
      </c>
      <c r="P109" s="51">
        <v>0</v>
      </c>
      <c r="Q109" s="46">
        <v>0</v>
      </c>
      <c r="R109" s="46">
        <v>0</v>
      </c>
    </row>
    <row r="110" spans="1:18" ht="15" hidden="1">
      <c r="A110" s="34"/>
      <c r="B110" s="34"/>
      <c r="C110" s="238"/>
      <c r="D110" s="31"/>
      <c r="E110" s="31"/>
      <c r="F110" s="31"/>
      <c r="G110" s="31"/>
      <c r="H110" s="2"/>
      <c r="I110" s="2"/>
      <c r="J110" s="2"/>
      <c r="K110" s="2"/>
      <c r="L110" s="125"/>
      <c r="M110" s="125"/>
      <c r="N110" s="92">
        <v>0</v>
      </c>
      <c r="O110" s="92">
        <v>0</v>
      </c>
      <c r="P110" s="92">
        <v>0</v>
      </c>
      <c r="Q110" s="125"/>
      <c r="R110" s="125"/>
    </row>
    <row r="111" spans="1:18" ht="15" hidden="1">
      <c r="A111" s="34"/>
      <c r="B111" s="34"/>
      <c r="C111" s="238"/>
      <c r="D111" s="31"/>
      <c r="E111" s="31"/>
      <c r="F111" s="31"/>
      <c r="G111" s="31"/>
      <c r="H111" s="2"/>
      <c r="I111" s="2"/>
      <c r="J111" s="2"/>
      <c r="K111" s="2"/>
      <c r="L111" s="125"/>
      <c r="M111" s="125"/>
      <c r="N111" s="92">
        <v>0</v>
      </c>
      <c r="O111" s="92">
        <v>0</v>
      </c>
      <c r="P111" s="92">
        <v>0</v>
      </c>
      <c r="Q111" s="125"/>
      <c r="R111" s="125"/>
    </row>
    <row r="112" spans="1:18" ht="15" hidden="1">
      <c r="A112" s="34"/>
      <c r="B112" s="34"/>
      <c r="C112" s="238"/>
      <c r="D112" s="31"/>
      <c r="E112" s="31"/>
      <c r="F112" s="31"/>
      <c r="G112" s="31"/>
      <c r="H112" s="2"/>
      <c r="I112" s="2"/>
      <c r="J112" s="2"/>
      <c r="K112" s="2"/>
      <c r="L112" s="125"/>
      <c r="M112" s="125"/>
      <c r="N112" s="92">
        <v>0</v>
      </c>
      <c r="O112" s="92">
        <v>0</v>
      </c>
      <c r="P112" s="92">
        <v>0</v>
      </c>
      <c r="Q112" s="125"/>
      <c r="R112" s="125"/>
    </row>
    <row r="113" spans="1:18" ht="15">
      <c r="A113" s="34"/>
      <c r="B113" s="34"/>
      <c r="C113" s="238"/>
      <c r="D113" s="31"/>
      <c r="E113" s="31"/>
      <c r="F113" s="31"/>
      <c r="G113" s="31"/>
      <c r="H113" s="2" t="s">
        <v>302</v>
      </c>
      <c r="I113" s="2"/>
      <c r="J113" s="2"/>
      <c r="K113" s="2"/>
      <c r="L113" s="125"/>
      <c r="M113" s="125"/>
      <c r="N113" s="92"/>
      <c r="O113" s="92">
        <v>20000</v>
      </c>
      <c r="P113" s="92"/>
      <c r="Q113" s="125"/>
      <c r="R113" s="125"/>
    </row>
    <row r="114" spans="1:18" ht="15">
      <c r="A114" s="34"/>
      <c r="B114" s="34"/>
      <c r="C114" s="238"/>
      <c r="D114" s="31"/>
      <c r="E114" s="31"/>
      <c r="F114" s="31"/>
      <c r="G114" s="31"/>
      <c r="H114" s="2" t="s">
        <v>303</v>
      </c>
      <c r="I114" s="2"/>
      <c r="J114" s="2"/>
      <c r="K114" s="2"/>
      <c r="L114" s="125"/>
      <c r="M114" s="125"/>
      <c r="N114" s="92"/>
      <c r="O114" s="92">
        <v>3000</v>
      </c>
      <c r="P114" s="92">
        <v>25000</v>
      </c>
      <c r="Q114" s="125"/>
      <c r="R114" s="125"/>
    </row>
    <row r="115" spans="1:18" ht="15">
      <c r="A115" s="34"/>
      <c r="B115" s="34"/>
      <c r="C115" s="238"/>
      <c r="D115" s="31"/>
      <c r="E115" s="31"/>
      <c r="F115" s="31"/>
      <c r="G115" s="31"/>
      <c r="H115" s="2" t="s">
        <v>304</v>
      </c>
      <c r="I115" s="2"/>
      <c r="J115" s="2"/>
      <c r="K115" s="2"/>
      <c r="L115" s="125"/>
      <c r="M115" s="125"/>
      <c r="N115" s="92"/>
      <c r="O115" s="92">
        <v>10000</v>
      </c>
      <c r="P115" s="92"/>
      <c r="Q115" s="125"/>
      <c r="R115" s="125"/>
    </row>
    <row r="116" spans="1:18" ht="15">
      <c r="A116" s="34"/>
      <c r="B116" s="34"/>
      <c r="C116" s="238"/>
      <c r="D116" s="31"/>
      <c r="E116" s="31"/>
      <c r="F116" s="31"/>
      <c r="G116" s="31"/>
      <c r="H116" s="2" t="s">
        <v>305</v>
      </c>
      <c r="I116" s="2"/>
      <c r="J116" s="2"/>
      <c r="K116" s="2"/>
      <c r="L116" s="125"/>
      <c r="M116" s="125"/>
      <c r="N116" s="92"/>
      <c r="O116" s="92"/>
      <c r="P116" s="92">
        <v>15000</v>
      </c>
      <c r="Q116" s="125"/>
      <c r="R116" s="125"/>
    </row>
    <row r="117" spans="1:18" ht="15" customHeight="1">
      <c r="A117" s="36"/>
      <c r="B117" s="36"/>
      <c r="C117" s="207">
        <v>730</v>
      </c>
      <c r="D117" s="324" t="s">
        <v>176</v>
      </c>
      <c r="E117" s="324"/>
      <c r="F117" s="324"/>
      <c r="G117" s="324"/>
      <c r="H117" s="324"/>
      <c r="I117" s="30"/>
      <c r="J117" s="30"/>
      <c r="K117" s="30"/>
      <c r="L117" s="45">
        <v>0</v>
      </c>
      <c r="M117" s="45">
        <v>0</v>
      </c>
      <c r="N117" s="50">
        <f>N122</f>
        <v>17211</v>
      </c>
      <c r="O117" s="50">
        <f>O122</f>
        <v>15000</v>
      </c>
      <c r="P117" s="50">
        <f>P122</f>
        <v>15000</v>
      </c>
      <c r="Q117" s="45">
        <v>0</v>
      </c>
      <c r="R117" s="45">
        <v>0</v>
      </c>
    </row>
    <row r="118" spans="1:18" ht="15" hidden="1">
      <c r="A118" s="37"/>
      <c r="B118" s="37"/>
      <c r="C118" s="204">
        <v>73023</v>
      </c>
      <c r="D118" s="32"/>
      <c r="E118" s="322" t="s">
        <v>177</v>
      </c>
      <c r="F118" s="322"/>
      <c r="G118" s="322"/>
      <c r="H118" s="322"/>
      <c r="I118" s="16"/>
      <c r="J118" s="16"/>
      <c r="K118" s="16"/>
      <c r="L118" s="46">
        <v>0</v>
      </c>
      <c r="M118" s="46">
        <v>0</v>
      </c>
      <c r="N118" s="51">
        <v>0</v>
      </c>
      <c r="O118" s="51">
        <v>0</v>
      </c>
      <c r="P118" s="51">
        <v>0</v>
      </c>
      <c r="Q118" s="46">
        <v>0</v>
      </c>
      <c r="R118" s="46">
        <v>0</v>
      </c>
    </row>
    <row r="119" spans="1:18" ht="15" hidden="1">
      <c r="A119" s="34"/>
      <c r="B119" s="34"/>
      <c r="C119" s="205"/>
      <c r="D119" s="31"/>
      <c r="E119" s="31"/>
      <c r="F119" s="31"/>
      <c r="G119" s="31"/>
      <c r="H119" s="2"/>
      <c r="I119" s="2"/>
      <c r="J119" s="2"/>
      <c r="K119" s="2"/>
      <c r="L119" s="125"/>
      <c r="M119" s="125"/>
      <c r="N119" s="92">
        <v>0</v>
      </c>
      <c r="O119" s="92"/>
      <c r="P119" s="92"/>
      <c r="Q119" s="125"/>
      <c r="R119" s="125"/>
    </row>
    <row r="120" spans="1:18" ht="15" hidden="1">
      <c r="A120" s="34"/>
      <c r="B120" s="34"/>
      <c r="C120" s="205"/>
      <c r="D120" s="31"/>
      <c r="E120" s="31"/>
      <c r="F120" s="31"/>
      <c r="G120" s="31"/>
      <c r="H120" s="2"/>
      <c r="I120" s="2"/>
      <c r="J120" s="2"/>
      <c r="K120" s="2"/>
      <c r="L120" s="125"/>
      <c r="M120" s="125"/>
      <c r="N120" s="92">
        <v>0</v>
      </c>
      <c r="O120" s="92"/>
      <c r="P120" s="92"/>
      <c r="Q120" s="125"/>
      <c r="R120" s="125"/>
    </row>
    <row r="121" spans="1:18" ht="15" hidden="1">
      <c r="A121" s="34"/>
      <c r="B121" s="34"/>
      <c r="C121" s="205"/>
      <c r="D121" s="31"/>
      <c r="E121" s="31"/>
      <c r="F121" s="31"/>
      <c r="G121" s="31"/>
      <c r="H121" s="2"/>
      <c r="I121" s="2"/>
      <c r="J121" s="2"/>
      <c r="K121" s="2"/>
      <c r="L121" s="125"/>
      <c r="M121" s="125"/>
      <c r="N121" s="92">
        <v>0</v>
      </c>
      <c r="O121" s="92"/>
      <c r="P121" s="92"/>
      <c r="Q121" s="125"/>
      <c r="R121" s="125"/>
    </row>
    <row r="122" spans="1:18" ht="15">
      <c r="A122" s="37"/>
      <c r="B122" s="37"/>
      <c r="C122" s="204">
        <v>73850</v>
      </c>
      <c r="D122" s="32"/>
      <c r="E122" s="322" t="s">
        <v>178</v>
      </c>
      <c r="F122" s="322"/>
      <c r="G122" s="322"/>
      <c r="H122" s="322"/>
      <c r="I122" s="16"/>
      <c r="J122" s="16"/>
      <c r="K122" s="16"/>
      <c r="L122" s="46">
        <v>0</v>
      </c>
      <c r="M122" s="46">
        <v>0</v>
      </c>
      <c r="N122" s="51">
        <f>SUM(N123:N124)</f>
        <v>17211</v>
      </c>
      <c r="O122" s="51">
        <f>SUM(O123:O124)</f>
        <v>15000</v>
      </c>
      <c r="P122" s="51">
        <f>SUM(P123:P124)</f>
        <v>15000</v>
      </c>
      <c r="Q122" s="46">
        <v>0</v>
      </c>
      <c r="R122" s="46">
        <v>0</v>
      </c>
    </row>
    <row r="123" spans="1:18" ht="15">
      <c r="A123" s="37"/>
      <c r="B123" s="37"/>
      <c r="C123" s="204"/>
      <c r="D123" s="32"/>
      <c r="E123" s="268"/>
      <c r="F123" s="268"/>
      <c r="G123" s="268"/>
      <c r="H123" s="268" t="s">
        <v>247</v>
      </c>
      <c r="I123" s="16"/>
      <c r="J123" s="16"/>
      <c r="K123" s="16"/>
      <c r="L123" s="46"/>
      <c r="M123" s="46"/>
      <c r="N123" s="92">
        <v>10000</v>
      </c>
      <c r="O123" s="51">
        <v>15000</v>
      </c>
      <c r="P123" s="51">
        <v>15000</v>
      </c>
      <c r="Q123" s="46"/>
      <c r="R123" s="46"/>
    </row>
    <row r="124" spans="1:18" ht="15.75">
      <c r="A124" s="34"/>
      <c r="B124" s="34"/>
      <c r="C124" s="205"/>
      <c r="D124" s="31"/>
      <c r="E124" s="31"/>
      <c r="F124" s="31">
        <v>85775</v>
      </c>
      <c r="G124" s="31"/>
      <c r="H124" s="69" t="s">
        <v>226</v>
      </c>
      <c r="I124" s="2"/>
      <c r="J124" s="2"/>
      <c r="K124" s="2"/>
      <c r="L124" s="125"/>
      <c r="M124" s="125"/>
      <c r="N124" s="92">
        <v>7211</v>
      </c>
      <c r="O124" s="92">
        <v>0</v>
      </c>
      <c r="P124" s="92">
        <v>0</v>
      </c>
      <c r="Q124" s="125"/>
      <c r="R124" s="125"/>
    </row>
    <row r="125" spans="1:18" ht="15" hidden="1">
      <c r="A125" s="34"/>
      <c r="B125" s="34"/>
      <c r="C125" s="205"/>
      <c r="D125" s="31"/>
      <c r="E125" s="31"/>
      <c r="F125" s="31"/>
      <c r="G125" s="31"/>
      <c r="H125" s="2"/>
      <c r="I125" s="2"/>
      <c r="J125" s="2"/>
      <c r="K125" s="2"/>
      <c r="L125" s="125"/>
      <c r="M125" s="125"/>
      <c r="N125" s="92">
        <v>0</v>
      </c>
      <c r="O125" s="92"/>
      <c r="P125" s="92"/>
      <c r="Q125" s="125"/>
      <c r="R125" s="125"/>
    </row>
    <row r="126" spans="1:18" ht="15" hidden="1">
      <c r="A126" s="34"/>
      <c r="B126" s="34"/>
      <c r="C126" s="205"/>
      <c r="D126" s="32"/>
      <c r="E126" s="31"/>
      <c r="F126" s="31"/>
      <c r="G126" s="31"/>
      <c r="H126" s="2"/>
      <c r="I126" s="2"/>
      <c r="J126" s="2"/>
      <c r="K126" s="2"/>
      <c r="L126" s="125"/>
      <c r="M126" s="125"/>
      <c r="N126" s="92">
        <v>0</v>
      </c>
      <c r="O126" s="92"/>
      <c r="P126" s="92"/>
      <c r="Q126" s="125"/>
      <c r="R126" s="125"/>
    </row>
    <row r="127" spans="1:18" ht="15" hidden="1">
      <c r="A127" s="37"/>
      <c r="B127" s="37"/>
      <c r="C127" s="204">
        <v>75414</v>
      </c>
      <c r="D127" s="31"/>
      <c r="E127" s="322" t="s">
        <v>159</v>
      </c>
      <c r="F127" s="322"/>
      <c r="G127" s="322"/>
      <c r="H127" s="322"/>
      <c r="I127" s="16"/>
      <c r="J127" s="16"/>
      <c r="K127" s="16"/>
      <c r="L127" s="46">
        <v>0</v>
      </c>
      <c r="M127" s="46">
        <v>0</v>
      </c>
      <c r="N127" s="51">
        <v>0</v>
      </c>
      <c r="O127" s="51">
        <v>0</v>
      </c>
      <c r="P127" s="51">
        <v>0</v>
      </c>
      <c r="Q127" s="46">
        <v>0</v>
      </c>
      <c r="R127" s="46">
        <v>0</v>
      </c>
    </row>
    <row r="128" spans="1:18" ht="15" hidden="1">
      <c r="A128" s="34"/>
      <c r="B128" s="34"/>
      <c r="C128" s="205"/>
      <c r="D128" s="31"/>
      <c r="E128" s="31"/>
      <c r="F128" s="31"/>
      <c r="G128" s="31"/>
      <c r="H128" s="2"/>
      <c r="I128" s="2"/>
      <c r="J128" s="2"/>
      <c r="K128" s="2"/>
      <c r="L128" s="125"/>
      <c r="M128" s="125"/>
      <c r="N128" s="92">
        <v>0</v>
      </c>
      <c r="O128" s="92"/>
      <c r="P128" s="92"/>
      <c r="Q128" s="125"/>
      <c r="R128" s="125"/>
    </row>
    <row r="129" spans="1:18" ht="15" hidden="1">
      <c r="A129" s="34"/>
      <c r="B129" s="34"/>
      <c r="C129" s="205"/>
      <c r="D129" s="31"/>
      <c r="E129" s="31"/>
      <c r="F129" s="31"/>
      <c r="G129" s="31"/>
      <c r="H129" s="2"/>
      <c r="I129" s="2"/>
      <c r="J129" s="2"/>
      <c r="K129" s="2"/>
      <c r="L129" s="125"/>
      <c r="M129" s="125"/>
      <c r="N129" s="92">
        <v>0</v>
      </c>
      <c r="O129" s="92"/>
      <c r="P129" s="92"/>
      <c r="Q129" s="125"/>
      <c r="R129" s="125"/>
    </row>
    <row r="130" spans="1:18" ht="15" hidden="1">
      <c r="A130" s="34"/>
      <c r="B130" s="34"/>
      <c r="C130" s="205"/>
      <c r="D130" s="32"/>
      <c r="E130" s="31"/>
      <c r="F130" s="31"/>
      <c r="G130" s="31"/>
      <c r="H130" s="2"/>
      <c r="I130" s="2"/>
      <c r="J130" s="2"/>
      <c r="K130" s="2"/>
      <c r="L130" s="125"/>
      <c r="M130" s="125"/>
      <c r="N130" s="92">
        <v>0</v>
      </c>
      <c r="O130" s="92"/>
      <c r="P130" s="92"/>
      <c r="Q130" s="125"/>
      <c r="R130" s="125"/>
    </row>
    <row r="131" spans="1:18" ht="15" hidden="1">
      <c r="A131" s="37"/>
      <c r="B131" s="37"/>
      <c r="C131" s="204">
        <v>75565</v>
      </c>
      <c r="D131" s="31"/>
      <c r="E131" s="322" t="s">
        <v>180</v>
      </c>
      <c r="F131" s="322"/>
      <c r="G131" s="322"/>
      <c r="H131" s="322"/>
      <c r="I131" s="16"/>
      <c r="J131" s="16"/>
      <c r="K131" s="16"/>
      <c r="L131" s="46">
        <v>0</v>
      </c>
      <c r="M131" s="46">
        <v>0</v>
      </c>
      <c r="N131" s="51">
        <v>0</v>
      </c>
      <c r="O131" s="51">
        <v>0</v>
      </c>
      <c r="P131" s="51">
        <v>0</v>
      </c>
      <c r="Q131" s="46">
        <v>0</v>
      </c>
      <c r="R131" s="46">
        <v>0</v>
      </c>
    </row>
    <row r="132" spans="1:18" ht="15" hidden="1">
      <c r="A132" s="34"/>
      <c r="B132" s="34"/>
      <c r="C132" s="238"/>
      <c r="D132" s="31"/>
      <c r="E132" s="31"/>
      <c r="F132" s="31"/>
      <c r="G132" s="31"/>
      <c r="H132" s="2"/>
      <c r="I132" s="2"/>
      <c r="J132" s="2"/>
      <c r="K132" s="2"/>
      <c r="L132" s="125"/>
      <c r="M132" s="125"/>
      <c r="N132" s="92">
        <v>0</v>
      </c>
      <c r="O132" s="92"/>
      <c r="P132" s="92"/>
      <c r="Q132" s="125"/>
      <c r="R132" s="125"/>
    </row>
    <row r="133" spans="1:18" ht="15" hidden="1">
      <c r="A133" s="34"/>
      <c r="B133" s="34"/>
      <c r="C133" s="238"/>
      <c r="D133" s="31"/>
      <c r="E133" s="31"/>
      <c r="F133" s="31"/>
      <c r="G133" s="31"/>
      <c r="H133" s="2"/>
      <c r="I133" s="2"/>
      <c r="J133" s="2"/>
      <c r="K133" s="2"/>
      <c r="L133" s="125"/>
      <c r="M133" s="125"/>
      <c r="N133" s="92">
        <v>0</v>
      </c>
      <c r="O133" s="92"/>
      <c r="P133" s="92"/>
      <c r="Q133" s="125"/>
      <c r="R133" s="125"/>
    </row>
    <row r="134" spans="1:18" ht="15" hidden="1">
      <c r="A134" s="34"/>
      <c r="B134" s="34"/>
      <c r="C134" s="238"/>
      <c r="D134" s="269" t="s">
        <v>181</v>
      </c>
      <c r="E134" s="31"/>
      <c r="F134" s="31"/>
      <c r="G134" s="31"/>
      <c r="H134" s="2"/>
      <c r="I134" s="2"/>
      <c r="J134" s="2"/>
      <c r="K134" s="2"/>
      <c r="L134" s="125"/>
      <c r="M134" s="125"/>
      <c r="N134" s="92">
        <v>0</v>
      </c>
      <c r="O134" s="92"/>
      <c r="P134" s="92"/>
      <c r="Q134" s="125"/>
      <c r="R134" s="125"/>
    </row>
    <row r="135" spans="1:18" ht="15" customHeight="1" hidden="1">
      <c r="A135" s="36"/>
      <c r="B135" s="36"/>
      <c r="C135" s="207">
        <v>760</v>
      </c>
      <c r="D135" s="31"/>
      <c r="E135" s="269"/>
      <c r="F135" s="269"/>
      <c r="G135" s="269"/>
      <c r="H135" s="269"/>
      <c r="I135" s="30"/>
      <c r="J135" s="30"/>
      <c r="K135" s="30"/>
      <c r="L135" s="45">
        <v>0</v>
      </c>
      <c r="M135" s="45">
        <v>0</v>
      </c>
      <c r="N135" s="50">
        <v>0</v>
      </c>
      <c r="O135" s="50">
        <v>0</v>
      </c>
      <c r="P135" s="50">
        <v>0</v>
      </c>
      <c r="Q135" s="45">
        <v>0</v>
      </c>
      <c r="R135" s="45">
        <v>0</v>
      </c>
    </row>
    <row r="136" spans="1:18" ht="15" hidden="1">
      <c r="A136" s="34"/>
      <c r="B136" s="34"/>
      <c r="C136" s="238"/>
      <c r="D136" s="31"/>
      <c r="E136" s="31"/>
      <c r="F136" s="31"/>
      <c r="G136" s="31"/>
      <c r="H136" s="2"/>
      <c r="I136" s="2"/>
      <c r="J136" s="2"/>
      <c r="K136" s="2"/>
      <c r="L136" s="125"/>
      <c r="M136" s="125"/>
      <c r="N136" s="92">
        <v>0</v>
      </c>
      <c r="O136" s="92"/>
      <c r="P136" s="92"/>
      <c r="Q136" s="125"/>
      <c r="R136" s="125"/>
    </row>
    <row r="137" spans="1:18" ht="15" hidden="1">
      <c r="A137" s="34"/>
      <c r="B137" s="34"/>
      <c r="C137" s="238"/>
      <c r="D137" s="31"/>
      <c r="E137" s="31"/>
      <c r="F137" s="31"/>
      <c r="G137" s="31"/>
      <c r="H137" s="2"/>
      <c r="I137" s="2"/>
      <c r="J137" s="2"/>
      <c r="K137" s="2"/>
      <c r="L137" s="125"/>
      <c r="M137" s="125"/>
      <c r="N137" s="92">
        <v>0</v>
      </c>
      <c r="O137" s="92"/>
      <c r="P137" s="92"/>
      <c r="Q137" s="125"/>
      <c r="R137" s="125"/>
    </row>
    <row r="138" spans="1:18" ht="150" hidden="1">
      <c r="A138" s="34"/>
      <c r="B138" s="34"/>
      <c r="C138" s="238"/>
      <c r="D138" s="267" t="s">
        <v>182</v>
      </c>
      <c r="E138" s="31"/>
      <c r="F138" s="31"/>
      <c r="G138" s="31"/>
      <c r="H138" s="2"/>
      <c r="I138" s="2"/>
      <c r="J138" s="2"/>
      <c r="K138" s="2"/>
      <c r="L138" s="125"/>
      <c r="M138" s="125"/>
      <c r="N138" s="92">
        <v>0</v>
      </c>
      <c r="O138" s="92"/>
      <c r="P138" s="92"/>
      <c r="Q138" s="125"/>
      <c r="R138" s="125"/>
    </row>
    <row r="139" spans="1:18" ht="15" customHeight="1" hidden="1">
      <c r="A139" s="36"/>
      <c r="B139" s="36"/>
      <c r="C139" s="207">
        <v>850</v>
      </c>
      <c r="D139" s="32"/>
      <c r="E139" s="267"/>
      <c r="F139" s="267"/>
      <c r="G139" s="267"/>
      <c r="H139" s="267"/>
      <c r="I139" s="30"/>
      <c r="J139" s="30"/>
      <c r="K139" s="30"/>
      <c r="L139" s="45">
        <v>0</v>
      </c>
      <c r="M139" s="45">
        <v>0</v>
      </c>
      <c r="N139" s="50">
        <v>0</v>
      </c>
      <c r="O139" s="50">
        <v>0</v>
      </c>
      <c r="P139" s="50">
        <v>0</v>
      </c>
      <c r="Q139" s="45">
        <v>0</v>
      </c>
      <c r="R139" s="45">
        <v>0</v>
      </c>
    </row>
    <row r="140" spans="1:18" ht="15" hidden="1">
      <c r="A140" s="37"/>
      <c r="B140" s="37"/>
      <c r="C140" s="204">
        <v>85014</v>
      </c>
      <c r="D140" s="31"/>
      <c r="E140" s="323" t="s">
        <v>183</v>
      </c>
      <c r="F140" s="323"/>
      <c r="G140" s="323"/>
      <c r="H140" s="323"/>
      <c r="I140" s="16"/>
      <c r="J140" s="16"/>
      <c r="K140" s="16"/>
      <c r="L140" s="46">
        <v>0</v>
      </c>
      <c r="M140" s="46">
        <v>0</v>
      </c>
      <c r="N140" s="51">
        <v>0</v>
      </c>
      <c r="O140" s="51">
        <v>0</v>
      </c>
      <c r="P140" s="51">
        <v>0</v>
      </c>
      <c r="Q140" s="46">
        <v>0</v>
      </c>
      <c r="R140" s="46">
        <v>0</v>
      </c>
    </row>
    <row r="141" spans="1:18" ht="15" hidden="1">
      <c r="A141" s="34"/>
      <c r="B141" s="34"/>
      <c r="C141" s="205"/>
      <c r="D141" s="31"/>
      <c r="E141" s="31"/>
      <c r="F141" s="31"/>
      <c r="G141" s="31"/>
      <c r="H141" s="2"/>
      <c r="I141" s="2"/>
      <c r="J141" s="2"/>
      <c r="K141" s="2"/>
      <c r="L141" s="125"/>
      <c r="M141" s="125"/>
      <c r="N141" s="92">
        <v>0</v>
      </c>
      <c r="O141" s="92"/>
      <c r="P141" s="92"/>
      <c r="Q141" s="125"/>
      <c r="R141" s="125"/>
    </row>
    <row r="142" spans="1:18" ht="15" hidden="1">
      <c r="A142" s="34"/>
      <c r="B142" s="34"/>
      <c r="C142" s="205"/>
      <c r="D142" s="31"/>
      <c r="E142" s="31"/>
      <c r="F142" s="31"/>
      <c r="G142" s="31"/>
      <c r="H142" s="2"/>
      <c r="I142" s="2"/>
      <c r="J142" s="2"/>
      <c r="K142" s="2"/>
      <c r="L142" s="125"/>
      <c r="M142" s="125"/>
      <c r="N142" s="92">
        <v>0</v>
      </c>
      <c r="O142" s="92"/>
      <c r="P142" s="92"/>
      <c r="Q142" s="125"/>
      <c r="R142" s="125"/>
    </row>
    <row r="143" spans="1:18" ht="15" hidden="1">
      <c r="A143" s="34"/>
      <c r="B143" s="34"/>
      <c r="C143" s="205"/>
      <c r="D143" s="32"/>
      <c r="E143" s="31"/>
      <c r="F143" s="31"/>
      <c r="G143" s="31"/>
      <c r="H143" s="2"/>
      <c r="I143" s="2"/>
      <c r="J143" s="2"/>
      <c r="K143" s="2"/>
      <c r="L143" s="125"/>
      <c r="M143" s="125"/>
      <c r="N143" s="92">
        <v>0</v>
      </c>
      <c r="O143" s="92"/>
      <c r="P143" s="92"/>
      <c r="Q143" s="125"/>
      <c r="R143" s="125"/>
    </row>
    <row r="144" spans="1:18" ht="15" hidden="1">
      <c r="A144" s="37"/>
      <c r="B144" s="37"/>
      <c r="C144" s="204">
        <v>85054</v>
      </c>
      <c r="D144" s="31"/>
      <c r="E144" s="323" t="s">
        <v>184</v>
      </c>
      <c r="F144" s="323"/>
      <c r="G144" s="323"/>
      <c r="H144" s="323"/>
      <c r="I144" s="16"/>
      <c r="J144" s="16"/>
      <c r="K144" s="16"/>
      <c r="L144" s="46">
        <v>0</v>
      </c>
      <c r="M144" s="46">
        <v>0</v>
      </c>
      <c r="N144" s="51">
        <v>0</v>
      </c>
      <c r="O144" s="51">
        <v>0</v>
      </c>
      <c r="P144" s="51">
        <v>0</v>
      </c>
      <c r="Q144" s="46">
        <v>0</v>
      </c>
      <c r="R144" s="46">
        <v>0</v>
      </c>
    </row>
    <row r="145" spans="1:18" ht="15" hidden="1">
      <c r="A145" s="34"/>
      <c r="B145" s="34"/>
      <c r="C145" s="205"/>
      <c r="D145" s="31"/>
      <c r="E145" s="31"/>
      <c r="F145" s="31"/>
      <c r="G145" s="31"/>
      <c r="H145" s="2"/>
      <c r="I145" s="2"/>
      <c r="J145" s="2"/>
      <c r="K145" s="2"/>
      <c r="L145" s="125"/>
      <c r="M145" s="125"/>
      <c r="N145" s="92">
        <v>0</v>
      </c>
      <c r="O145" s="92"/>
      <c r="P145" s="92"/>
      <c r="Q145" s="125"/>
      <c r="R145" s="125"/>
    </row>
    <row r="146" spans="1:18" ht="15" hidden="1">
      <c r="A146" s="34"/>
      <c r="B146" s="34"/>
      <c r="C146" s="205"/>
      <c r="D146" s="31"/>
      <c r="E146" s="31"/>
      <c r="F146" s="31"/>
      <c r="G146" s="31"/>
      <c r="H146" s="2"/>
      <c r="I146" s="2"/>
      <c r="J146" s="2"/>
      <c r="K146" s="2"/>
      <c r="L146" s="125"/>
      <c r="M146" s="125"/>
      <c r="N146" s="92">
        <v>0</v>
      </c>
      <c r="O146" s="92"/>
      <c r="P146" s="92"/>
      <c r="Q146" s="125"/>
      <c r="R146" s="125"/>
    </row>
    <row r="147" spans="1:18" ht="15" hidden="1">
      <c r="A147" s="34"/>
      <c r="B147" s="34"/>
      <c r="C147" s="205"/>
      <c r="D147" s="32"/>
      <c r="E147" s="31"/>
      <c r="F147" s="31"/>
      <c r="G147" s="31"/>
      <c r="H147" s="2"/>
      <c r="I147" s="2"/>
      <c r="J147" s="2"/>
      <c r="K147" s="2"/>
      <c r="L147" s="125"/>
      <c r="M147" s="125"/>
      <c r="N147" s="92">
        <v>0</v>
      </c>
      <c r="O147" s="92"/>
      <c r="P147" s="92"/>
      <c r="Q147" s="125"/>
      <c r="R147" s="125"/>
    </row>
    <row r="148" spans="1:18" ht="15" hidden="1">
      <c r="A148" s="37"/>
      <c r="B148" s="37"/>
      <c r="C148" s="204">
        <v>85094</v>
      </c>
      <c r="D148" s="31"/>
      <c r="E148" s="323" t="s">
        <v>185</v>
      </c>
      <c r="F148" s="323"/>
      <c r="G148" s="323"/>
      <c r="H148" s="323"/>
      <c r="I148" s="16"/>
      <c r="J148" s="16"/>
      <c r="K148" s="16"/>
      <c r="L148" s="46">
        <v>0</v>
      </c>
      <c r="M148" s="46">
        <v>0</v>
      </c>
      <c r="N148" s="51">
        <v>0</v>
      </c>
      <c r="O148" s="51">
        <v>0</v>
      </c>
      <c r="P148" s="51">
        <v>0</v>
      </c>
      <c r="Q148" s="46">
        <v>0</v>
      </c>
      <c r="R148" s="46">
        <v>0</v>
      </c>
    </row>
    <row r="149" spans="1:18" ht="15" hidden="1">
      <c r="A149" s="34"/>
      <c r="B149" s="34"/>
      <c r="C149" s="238"/>
      <c r="D149" s="31"/>
      <c r="E149" s="31"/>
      <c r="F149" s="31"/>
      <c r="G149" s="31"/>
      <c r="H149" s="2"/>
      <c r="I149" s="2"/>
      <c r="J149" s="2"/>
      <c r="K149" s="2"/>
      <c r="L149" s="125"/>
      <c r="M149" s="125"/>
      <c r="N149" s="92">
        <v>0</v>
      </c>
      <c r="O149" s="92"/>
      <c r="P149" s="92"/>
      <c r="Q149" s="125"/>
      <c r="R149" s="125"/>
    </row>
    <row r="150" spans="1:18" ht="15" hidden="1">
      <c r="A150" s="34"/>
      <c r="B150" s="34"/>
      <c r="C150" s="238"/>
      <c r="D150" s="31"/>
      <c r="E150" s="31"/>
      <c r="F150" s="31"/>
      <c r="G150" s="31"/>
      <c r="H150" s="2"/>
      <c r="I150" s="2"/>
      <c r="J150" s="2"/>
      <c r="K150" s="2"/>
      <c r="L150" s="125"/>
      <c r="M150" s="125"/>
      <c r="N150" s="92">
        <v>0</v>
      </c>
      <c r="O150" s="92"/>
      <c r="P150" s="92"/>
      <c r="Q150" s="125"/>
      <c r="R150" s="125"/>
    </row>
    <row r="151" spans="1:18" ht="105" hidden="1">
      <c r="A151" s="34"/>
      <c r="B151" s="34"/>
      <c r="C151" s="238"/>
      <c r="D151" s="267" t="s">
        <v>186</v>
      </c>
      <c r="E151" s="31"/>
      <c r="F151" s="31"/>
      <c r="G151" s="31"/>
      <c r="H151" s="2"/>
      <c r="I151" s="2"/>
      <c r="J151" s="2"/>
      <c r="K151" s="2"/>
      <c r="L151" s="125"/>
      <c r="M151" s="125"/>
      <c r="N151" s="92">
        <v>0</v>
      </c>
      <c r="O151" s="92"/>
      <c r="P151" s="92"/>
      <c r="Q151" s="125"/>
      <c r="R151" s="125"/>
    </row>
    <row r="152" spans="1:18" ht="15" customHeight="1" hidden="1">
      <c r="A152" s="36"/>
      <c r="B152" s="36"/>
      <c r="C152" s="207">
        <v>920</v>
      </c>
      <c r="D152" s="32"/>
      <c r="E152" s="267"/>
      <c r="F152" s="267"/>
      <c r="G152" s="267"/>
      <c r="H152" s="267"/>
      <c r="I152" s="30"/>
      <c r="J152" s="30"/>
      <c r="K152" s="30"/>
      <c r="L152" s="45">
        <v>0</v>
      </c>
      <c r="M152" s="45">
        <v>0</v>
      </c>
      <c r="N152" s="50">
        <v>0</v>
      </c>
      <c r="O152" s="50">
        <v>0</v>
      </c>
      <c r="P152" s="50">
        <v>0</v>
      </c>
      <c r="Q152" s="45">
        <v>0</v>
      </c>
      <c r="R152" s="45">
        <v>0</v>
      </c>
    </row>
    <row r="153" spans="1:18" ht="15" hidden="1">
      <c r="A153" s="37"/>
      <c r="B153" s="37"/>
      <c r="C153" s="204">
        <v>92070</v>
      </c>
      <c r="D153" s="31"/>
      <c r="E153" s="322" t="s">
        <v>177</v>
      </c>
      <c r="F153" s="322"/>
      <c r="G153" s="322"/>
      <c r="H153" s="322"/>
      <c r="I153" s="16"/>
      <c r="J153" s="16"/>
      <c r="K153" s="16"/>
      <c r="L153" s="46">
        <v>0</v>
      </c>
      <c r="M153" s="46">
        <v>0</v>
      </c>
      <c r="N153" s="51">
        <v>0</v>
      </c>
      <c r="O153" s="51">
        <v>0</v>
      </c>
      <c r="P153" s="51">
        <v>0</v>
      </c>
      <c r="Q153" s="46">
        <v>0</v>
      </c>
      <c r="R153" s="46">
        <v>0</v>
      </c>
    </row>
    <row r="154" spans="1:18" ht="15" hidden="1">
      <c r="A154" s="34"/>
      <c r="B154" s="34"/>
      <c r="C154" s="205"/>
      <c r="D154" s="31"/>
      <c r="E154" s="31"/>
      <c r="F154" s="31"/>
      <c r="G154" s="31"/>
      <c r="H154" s="2"/>
      <c r="I154" s="2"/>
      <c r="J154" s="2"/>
      <c r="K154" s="2"/>
      <c r="L154" s="125"/>
      <c r="M154" s="125"/>
      <c r="N154" s="92">
        <v>0</v>
      </c>
      <c r="O154" s="92"/>
      <c r="P154" s="92"/>
      <c r="Q154" s="125"/>
      <c r="R154" s="125"/>
    </row>
    <row r="155" spans="1:18" ht="15" hidden="1">
      <c r="A155" s="34"/>
      <c r="B155" s="34"/>
      <c r="C155" s="205"/>
      <c r="D155" s="31"/>
      <c r="E155" s="31"/>
      <c r="F155" s="31"/>
      <c r="G155" s="31"/>
      <c r="H155" s="2"/>
      <c r="I155" s="2"/>
      <c r="J155" s="2"/>
      <c r="K155" s="2"/>
      <c r="L155" s="125"/>
      <c r="M155" s="125"/>
      <c r="N155" s="92">
        <v>0</v>
      </c>
      <c r="O155" s="92"/>
      <c r="P155" s="92"/>
      <c r="Q155" s="125"/>
      <c r="R155" s="125"/>
    </row>
    <row r="156" spans="1:18" ht="15" hidden="1">
      <c r="A156" s="34"/>
      <c r="B156" s="34"/>
      <c r="C156" s="205"/>
      <c r="D156" s="32"/>
      <c r="E156" s="31"/>
      <c r="F156" s="31"/>
      <c r="G156" s="31"/>
      <c r="H156" s="2"/>
      <c r="I156" s="2"/>
      <c r="J156" s="2"/>
      <c r="K156" s="2"/>
      <c r="L156" s="125"/>
      <c r="M156" s="125"/>
      <c r="N156" s="92">
        <v>0</v>
      </c>
      <c r="O156" s="92"/>
      <c r="P156" s="92"/>
      <c r="Q156" s="125"/>
      <c r="R156" s="125"/>
    </row>
    <row r="157" spans="1:18" ht="15" hidden="1">
      <c r="A157" s="37"/>
      <c r="B157" s="37"/>
      <c r="C157" s="204">
        <v>92470</v>
      </c>
      <c r="D157" s="31"/>
      <c r="E157" s="322" t="s">
        <v>187</v>
      </c>
      <c r="F157" s="322"/>
      <c r="G157" s="322"/>
      <c r="H157" s="322"/>
      <c r="I157" s="16"/>
      <c r="J157" s="16"/>
      <c r="K157" s="16"/>
      <c r="L157" s="46">
        <v>0</v>
      </c>
      <c r="M157" s="46">
        <v>0</v>
      </c>
      <c r="N157" s="51">
        <v>0</v>
      </c>
      <c r="O157" s="51">
        <v>0</v>
      </c>
      <c r="P157" s="51">
        <v>0</v>
      </c>
      <c r="Q157" s="46">
        <v>0</v>
      </c>
      <c r="R157" s="46">
        <v>0</v>
      </c>
    </row>
    <row r="158" spans="1:18" ht="15" hidden="1">
      <c r="A158" s="34"/>
      <c r="B158" s="34"/>
      <c r="C158" s="205"/>
      <c r="D158" s="31"/>
      <c r="E158" s="31"/>
      <c r="F158" s="31"/>
      <c r="G158" s="31"/>
      <c r="H158" s="2"/>
      <c r="I158" s="2"/>
      <c r="J158" s="2"/>
      <c r="K158" s="2"/>
      <c r="L158" s="125"/>
      <c r="M158" s="125"/>
      <c r="N158" s="92">
        <v>0</v>
      </c>
      <c r="O158" s="92"/>
      <c r="P158" s="92"/>
      <c r="Q158" s="125"/>
      <c r="R158" s="125"/>
    </row>
    <row r="159" spans="1:18" ht="15" hidden="1">
      <c r="A159" s="34"/>
      <c r="B159" s="34"/>
      <c r="C159" s="205"/>
      <c r="D159" s="31"/>
      <c r="E159" s="31"/>
      <c r="F159" s="31"/>
      <c r="G159" s="31"/>
      <c r="H159" s="2"/>
      <c r="I159" s="2"/>
      <c r="J159" s="2"/>
      <c r="K159" s="2"/>
      <c r="L159" s="125"/>
      <c r="M159" s="125"/>
      <c r="N159" s="92">
        <v>0</v>
      </c>
      <c r="O159" s="92"/>
      <c r="P159" s="92"/>
      <c r="Q159" s="125"/>
      <c r="R159" s="125"/>
    </row>
    <row r="160" spans="1:18" ht="15" hidden="1">
      <c r="A160" s="34"/>
      <c r="B160" s="34"/>
      <c r="C160" s="205"/>
      <c r="D160" s="32"/>
      <c r="E160" s="31"/>
      <c r="F160" s="31"/>
      <c r="G160" s="31"/>
      <c r="H160" s="2"/>
      <c r="I160" s="2"/>
      <c r="J160" s="2"/>
      <c r="K160" s="2"/>
      <c r="L160" s="125"/>
      <c r="M160" s="125"/>
      <c r="N160" s="92">
        <v>0</v>
      </c>
      <c r="O160" s="92"/>
      <c r="P160" s="92"/>
      <c r="Q160" s="125"/>
      <c r="R160" s="125"/>
    </row>
    <row r="161" spans="1:18" ht="15" hidden="1">
      <c r="A161" s="37"/>
      <c r="B161" s="37"/>
      <c r="C161" s="204">
        <v>93390</v>
      </c>
      <c r="D161" s="31"/>
      <c r="E161" s="322" t="s">
        <v>188</v>
      </c>
      <c r="F161" s="322"/>
      <c r="G161" s="322"/>
      <c r="H161" s="322"/>
      <c r="I161" s="16"/>
      <c r="J161" s="16"/>
      <c r="K161" s="16"/>
      <c r="L161" s="46">
        <v>0</v>
      </c>
      <c r="M161" s="46">
        <v>0</v>
      </c>
      <c r="N161" s="51">
        <v>0</v>
      </c>
      <c r="O161" s="51">
        <v>0</v>
      </c>
      <c r="P161" s="51">
        <v>0</v>
      </c>
      <c r="Q161" s="46">
        <v>0</v>
      </c>
      <c r="R161" s="46">
        <v>0</v>
      </c>
    </row>
    <row r="162" spans="1:18" ht="15" hidden="1">
      <c r="A162" s="34"/>
      <c r="B162" s="34"/>
      <c r="C162" s="205"/>
      <c r="D162" s="31"/>
      <c r="E162" s="31"/>
      <c r="F162" s="31"/>
      <c r="G162" s="31"/>
      <c r="H162" s="2"/>
      <c r="I162" s="2"/>
      <c r="J162" s="2"/>
      <c r="K162" s="2"/>
      <c r="L162" s="125"/>
      <c r="M162" s="125"/>
      <c r="N162" s="92">
        <v>0</v>
      </c>
      <c r="O162" s="92"/>
      <c r="P162" s="92"/>
      <c r="Q162" s="125"/>
      <c r="R162" s="125"/>
    </row>
    <row r="163" spans="1:18" ht="15" hidden="1">
      <c r="A163" s="34"/>
      <c r="B163" s="34"/>
      <c r="C163" s="205"/>
      <c r="D163" s="31"/>
      <c r="E163" s="31"/>
      <c r="F163" s="31"/>
      <c r="G163" s="31"/>
      <c r="H163" s="2"/>
      <c r="I163" s="2"/>
      <c r="J163" s="2"/>
      <c r="K163" s="2"/>
      <c r="L163" s="125"/>
      <c r="M163" s="125"/>
      <c r="N163" s="92">
        <v>0</v>
      </c>
      <c r="O163" s="92"/>
      <c r="P163" s="92"/>
      <c r="Q163" s="125"/>
      <c r="R163" s="125"/>
    </row>
    <row r="164" spans="1:18" ht="15" hidden="1">
      <c r="A164" s="34"/>
      <c r="B164" s="34"/>
      <c r="C164" s="205"/>
      <c r="D164" s="32"/>
      <c r="E164" s="31"/>
      <c r="F164" s="31"/>
      <c r="G164" s="31"/>
      <c r="H164" s="2"/>
      <c r="I164" s="2"/>
      <c r="J164" s="2"/>
      <c r="K164" s="2"/>
      <c r="L164" s="125"/>
      <c r="M164" s="125"/>
      <c r="N164" s="92">
        <v>0</v>
      </c>
      <c r="O164" s="92"/>
      <c r="P164" s="92"/>
      <c r="Q164" s="125"/>
      <c r="R164" s="125"/>
    </row>
    <row r="165" spans="1:18" ht="15" hidden="1">
      <c r="A165" s="37"/>
      <c r="B165" s="37"/>
      <c r="C165" s="204">
        <v>94590</v>
      </c>
      <c r="D165" s="31"/>
      <c r="E165" s="322" t="s">
        <v>197</v>
      </c>
      <c r="F165" s="322"/>
      <c r="G165" s="322"/>
      <c r="H165" s="322"/>
      <c r="I165" s="16"/>
      <c r="J165" s="16"/>
      <c r="K165" s="16"/>
      <c r="L165" s="46">
        <v>0</v>
      </c>
      <c r="M165" s="46">
        <v>0</v>
      </c>
      <c r="N165" s="51">
        <v>0</v>
      </c>
      <c r="O165" s="51">
        <v>0</v>
      </c>
      <c r="P165" s="51">
        <v>0</v>
      </c>
      <c r="Q165" s="46">
        <v>0</v>
      </c>
      <c r="R165" s="46">
        <v>0</v>
      </c>
    </row>
    <row r="166" spans="1:18" ht="15" hidden="1">
      <c r="A166" s="34"/>
      <c r="B166" s="34"/>
      <c r="C166" s="205"/>
      <c r="D166" s="31"/>
      <c r="E166" s="31"/>
      <c r="F166" s="31"/>
      <c r="G166" s="31"/>
      <c r="H166" s="2"/>
      <c r="I166" s="2"/>
      <c r="J166" s="2"/>
      <c r="K166" s="2"/>
      <c r="L166" s="125"/>
      <c r="M166" s="125"/>
      <c r="N166" s="92">
        <v>0</v>
      </c>
      <c r="O166" s="92"/>
      <c r="P166" s="92"/>
      <c r="Q166" s="125"/>
      <c r="R166" s="125"/>
    </row>
    <row r="167" spans="1:18" ht="15" hidden="1">
      <c r="A167" s="34"/>
      <c r="B167" s="34"/>
      <c r="C167" s="205"/>
      <c r="D167" s="31"/>
      <c r="E167" s="31"/>
      <c r="F167" s="31"/>
      <c r="G167" s="31"/>
      <c r="H167" s="2"/>
      <c r="I167" s="2"/>
      <c r="J167" s="2"/>
      <c r="K167" s="2"/>
      <c r="L167" s="125"/>
      <c r="M167" s="125"/>
      <c r="N167" s="92">
        <v>0</v>
      </c>
      <c r="O167" s="92"/>
      <c r="P167" s="92"/>
      <c r="Q167" s="125"/>
      <c r="R167" s="125"/>
    </row>
    <row r="168" spans="1:18" ht="15" hidden="1">
      <c r="A168" s="34"/>
      <c r="B168" s="34"/>
      <c r="C168" s="205"/>
      <c r="D168" s="32"/>
      <c r="E168" s="31"/>
      <c r="F168" s="31"/>
      <c r="G168" s="31"/>
      <c r="H168" s="2"/>
      <c r="I168" s="2"/>
      <c r="J168" s="2"/>
      <c r="K168" s="2"/>
      <c r="L168" s="125"/>
      <c r="M168" s="125"/>
      <c r="N168" s="92">
        <v>0</v>
      </c>
      <c r="O168" s="92"/>
      <c r="P168" s="92"/>
      <c r="Q168" s="125"/>
      <c r="R168" s="125"/>
    </row>
    <row r="169" spans="1:18" ht="15" hidden="1">
      <c r="A169" s="37"/>
      <c r="B169" s="37"/>
      <c r="C169" s="204">
        <v>95930</v>
      </c>
      <c r="D169" s="31"/>
      <c r="E169" s="322" t="s">
        <v>198</v>
      </c>
      <c r="F169" s="322"/>
      <c r="G169" s="322"/>
      <c r="H169" s="322"/>
      <c r="I169" s="16"/>
      <c r="J169" s="16"/>
      <c r="K169" s="16"/>
      <c r="L169" s="46">
        <v>0</v>
      </c>
      <c r="M169" s="46">
        <v>0</v>
      </c>
      <c r="N169" s="51">
        <v>0</v>
      </c>
      <c r="O169" s="51">
        <v>0</v>
      </c>
      <c r="P169" s="51">
        <v>0</v>
      </c>
      <c r="Q169" s="46">
        <v>0</v>
      </c>
      <c r="R169" s="46">
        <v>0</v>
      </c>
    </row>
    <row r="170" spans="1:18" ht="15" hidden="1">
      <c r="A170" s="34"/>
      <c r="B170" s="34"/>
      <c r="C170" s="238"/>
      <c r="D170" s="31"/>
      <c r="E170" s="31"/>
      <c r="F170" s="31"/>
      <c r="G170" s="31"/>
      <c r="H170" s="2"/>
      <c r="I170" s="2"/>
      <c r="J170" s="2"/>
      <c r="K170" s="2"/>
      <c r="L170" s="125"/>
      <c r="M170" s="125"/>
      <c r="N170" s="92">
        <v>0</v>
      </c>
      <c r="O170" s="92"/>
      <c r="P170" s="92"/>
      <c r="Q170" s="125"/>
      <c r="R170" s="125"/>
    </row>
    <row r="171" spans="1:18" ht="15" hidden="1">
      <c r="A171" s="34"/>
      <c r="B171" s="34"/>
      <c r="C171" s="238"/>
      <c r="D171" s="31"/>
      <c r="E171" s="31"/>
      <c r="F171" s="31"/>
      <c r="G171" s="31"/>
      <c r="H171" s="2"/>
      <c r="I171" s="2"/>
      <c r="J171" s="2"/>
      <c r="K171" s="2"/>
      <c r="L171" s="125"/>
      <c r="M171" s="125"/>
      <c r="N171" s="92">
        <v>0</v>
      </c>
      <c r="O171" s="92"/>
      <c r="P171" s="92"/>
      <c r="Q171" s="125"/>
      <c r="R171" s="125"/>
    </row>
    <row r="172" spans="1:18" ht="105" hidden="1">
      <c r="A172" s="34"/>
      <c r="B172" s="34"/>
      <c r="C172" s="238"/>
      <c r="D172" s="264" t="s">
        <v>204</v>
      </c>
      <c r="E172" s="31"/>
      <c r="F172" s="31"/>
      <c r="G172" s="31"/>
      <c r="H172" s="2"/>
      <c r="I172" s="2"/>
      <c r="J172" s="2"/>
      <c r="K172" s="2"/>
      <c r="L172" s="125"/>
      <c r="M172" s="125"/>
      <c r="N172" s="92">
        <v>0</v>
      </c>
      <c r="O172" s="92"/>
      <c r="P172" s="92"/>
      <c r="Q172" s="125"/>
      <c r="R172" s="125"/>
    </row>
    <row r="173" spans="1:18" ht="15" customHeight="1">
      <c r="A173" s="36"/>
      <c r="B173" s="36"/>
      <c r="C173" s="207">
        <v>920</v>
      </c>
      <c r="D173" s="109"/>
      <c r="E173" s="265"/>
      <c r="F173" s="265"/>
      <c r="G173" s="265"/>
      <c r="H173" s="266"/>
      <c r="I173" s="36"/>
      <c r="J173" s="36"/>
      <c r="K173" s="36"/>
      <c r="L173" s="36"/>
      <c r="M173" s="36"/>
      <c r="N173" s="248">
        <f>N174+N177</f>
        <v>15000</v>
      </c>
      <c r="O173" s="248">
        <f>O174+O177</f>
        <v>18000</v>
      </c>
      <c r="P173" s="248">
        <f>P174+P177</f>
        <v>18000</v>
      </c>
      <c r="Q173" s="36"/>
      <c r="R173" s="36"/>
    </row>
    <row r="174" spans="1:18" ht="15">
      <c r="A174" s="37"/>
      <c r="B174" s="37"/>
      <c r="C174" s="209">
        <v>93390</v>
      </c>
      <c r="D174" s="111"/>
      <c r="E174" s="114" t="s">
        <v>205</v>
      </c>
      <c r="F174" s="120"/>
      <c r="G174" s="37"/>
      <c r="H174" s="37"/>
      <c r="I174" s="37"/>
      <c r="J174" s="37"/>
      <c r="K174" s="37"/>
      <c r="L174" s="37"/>
      <c r="M174" s="37"/>
      <c r="N174" s="249">
        <f>N175+N176</f>
        <v>15000</v>
      </c>
      <c r="O174" s="249">
        <f>O175+O176</f>
        <v>15000</v>
      </c>
      <c r="P174" s="249">
        <f>P175+P176</f>
        <v>15000</v>
      </c>
      <c r="Q174" s="37"/>
      <c r="R174" s="37"/>
    </row>
    <row r="175" spans="1:18" s="133" customFormat="1" ht="15">
      <c r="A175" s="111"/>
      <c r="B175" s="111"/>
      <c r="C175" s="111"/>
      <c r="D175" s="2"/>
      <c r="E175" s="111"/>
      <c r="F175" s="111"/>
      <c r="G175" s="111"/>
      <c r="H175" s="31" t="s">
        <v>306</v>
      </c>
      <c r="I175" s="111"/>
      <c r="J175" s="111"/>
      <c r="K175" s="111"/>
      <c r="L175" s="111"/>
      <c r="M175" s="111"/>
      <c r="N175" s="127">
        <v>15000</v>
      </c>
      <c r="O175" s="127">
        <v>15000</v>
      </c>
      <c r="P175" s="127">
        <v>15000</v>
      </c>
      <c r="Q175" s="111"/>
      <c r="R175" s="111"/>
    </row>
    <row r="176" spans="1:18" ht="15.75">
      <c r="A176" s="2"/>
      <c r="B176" s="2"/>
      <c r="C176" s="205"/>
      <c r="D176" s="109"/>
      <c r="E176" s="2"/>
      <c r="F176" s="2"/>
      <c r="G176" s="2"/>
      <c r="H176" s="69"/>
      <c r="I176" s="126">
        <v>2000</v>
      </c>
      <c r="J176" s="2"/>
      <c r="K176" s="2"/>
      <c r="L176" s="125"/>
      <c r="M176" s="125"/>
      <c r="N176" s="126"/>
      <c r="O176" s="126"/>
      <c r="P176" s="126"/>
      <c r="Q176" s="125"/>
      <c r="R176" s="125"/>
    </row>
    <row r="177" spans="1:18" ht="15.75">
      <c r="A177" s="113"/>
      <c r="B177" s="113"/>
      <c r="C177" s="209">
        <v>94590</v>
      </c>
      <c r="D177" s="31"/>
      <c r="E177" s="114" t="s">
        <v>211</v>
      </c>
      <c r="F177" s="120"/>
      <c r="G177" s="120"/>
      <c r="H177" s="121"/>
      <c r="I177" s="2"/>
      <c r="J177" s="2"/>
      <c r="K177" s="2"/>
      <c r="L177" s="125"/>
      <c r="M177" s="125"/>
      <c r="N177" s="55">
        <f>N178</f>
        <v>0</v>
      </c>
      <c r="O177" s="55">
        <f>O178</f>
        <v>3000</v>
      </c>
      <c r="P177" s="55">
        <f>P178</f>
        <v>3000</v>
      </c>
      <c r="Q177" s="129"/>
      <c r="R177" s="129"/>
    </row>
    <row r="178" spans="1:18" ht="15.75">
      <c r="A178" s="34"/>
      <c r="B178" s="34"/>
      <c r="C178" s="34"/>
      <c r="E178" s="31"/>
      <c r="F178" s="31"/>
      <c r="G178" s="31"/>
      <c r="H178" s="69" t="s">
        <v>201</v>
      </c>
      <c r="I178" s="2"/>
      <c r="J178" s="2"/>
      <c r="K178" s="2"/>
      <c r="L178" s="125"/>
      <c r="M178" s="125"/>
      <c r="N178" s="92"/>
      <c r="O178" s="92">
        <v>3000</v>
      </c>
      <c r="P178" s="92">
        <v>3000</v>
      </c>
      <c r="Q178" s="125"/>
      <c r="R178" s="125"/>
    </row>
  </sheetData>
  <sheetProtection/>
  <mergeCells count="41">
    <mergeCell ref="E15:H15"/>
    <mergeCell ref="E96:H96"/>
    <mergeCell ref="D23:H23"/>
    <mergeCell ref="E161:H161"/>
    <mergeCell ref="A1:R1"/>
    <mergeCell ref="A3:R3"/>
    <mergeCell ref="E9:H9"/>
    <mergeCell ref="E42:H42"/>
    <mergeCell ref="E28:H28"/>
    <mergeCell ref="D14:H14"/>
    <mergeCell ref="B13:G13"/>
    <mergeCell ref="E144:H144"/>
    <mergeCell ref="E19:H19"/>
    <mergeCell ref="D104:H104"/>
    <mergeCell ref="D27:H27"/>
    <mergeCell ref="E34:H34"/>
    <mergeCell ref="E38:H38"/>
    <mergeCell ref="D62:H62"/>
    <mergeCell ref="E71:H71"/>
    <mergeCell ref="D75:H75"/>
    <mergeCell ref="E76:H76"/>
    <mergeCell ref="E46:H46"/>
    <mergeCell ref="E50:H50"/>
    <mergeCell ref="E54:H54"/>
    <mergeCell ref="D58:H58"/>
    <mergeCell ref="E165:H165"/>
    <mergeCell ref="E169:H169"/>
    <mergeCell ref="E157:H157"/>
    <mergeCell ref="E131:H131"/>
    <mergeCell ref="E153:H153"/>
    <mergeCell ref="E140:H140"/>
    <mergeCell ref="E118:H118"/>
    <mergeCell ref="E148:H148"/>
    <mergeCell ref="D66:H66"/>
    <mergeCell ref="E67:H67"/>
    <mergeCell ref="E122:H122"/>
    <mergeCell ref="E127:H127"/>
    <mergeCell ref="E105:H105"/>
    <mergeCell ref="E100:H100"/>
    <mergeCell ref="E109:H109"/>
    <mergeCell ref="D117:H117"/>
  </mergeCells>
  <printOptions horizontalCentered="1"/>
  <pageMargins left="0.26" right="0.12" top="0.34" bottom="0.69" header="0.3" footer="0.37"/>
  <pageSetup horizontalDpi="600" verticalDpi="600" orientation="landscape" scale="58" r:id="rId1"/>
  <headerFooter>
    <oddFooter>&amp;LDepartamenti i Buxhetit Komunal, MEF&amp;R&amp;P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7.140625" style="0" customWidth="1"/>
    <col min="3" max="3" width="12.28125" style="0" customWidth="1"/>
    <col min="4" max="4" width="31.28125" style="0" bestFit="1" customWidth="1"/>
    <col min="6" max="6" width="22.8515625" style="0" bestFit="1" customWidth="1"/>
    <col min="10" max="10" width="10.00390625" style="0" bestFit="1" customWidth="1"/>
    <col min="13" max="13" width="28.421875" style="0" customWidth="1"/>
    <col min="14" max="14" width="8.28125" style="0" customWidth="1"/>
    <col min="20" max="21" width="10.00390625" style="0" bestFit="1" customWidth="1"/>
  </cols>
  <sheetData>
    <row r="1" ht="15.75" thickBot="1"/>
    <row r="2" spans="2:9" ht="25.5" customHeight="1" thickBot="1">
      <c r="B2" s="329" t="s">
        <v>256</v>
      </c>
      <c r="C2" s="250" t="s">
        <v>257</v>
      </c>
      <c r="D2" s="331" t="s">
        <v>258</v>
      </c>
      <c r="E2" s="251" t="s">
        <v>259</v>
      </c>
      <c r="F2" s="331" t="s">
        <v>260</v>
      </c>
      <c r="G2" s="331" t="s">
        <v>261</v>
      </c>
      <c r="I2" t="s">
        <v>283</v>
      </c>
    </row>
    <row r="3" spans="2:7" ht="15.75" thickBot="1">
      <c r="B3" s="330"/>
      <c r="C3" s="252" t="s">
        <v>262</v>
      </c>
      <c r="D3" s="332"/>
      <c r="E3" s="253" t="s">
        <v>263</v>
      </c>
      <c r="F3" s="332"/>
      <c r="G3" s="332"/>
    </row>
    <row r="4" spans="2:7" ht="19.5" customHeight="1" thickBot="1">
      <c r="B4" s="254">
        <v>1</v>
      </c>
      <c r="C4" s="252">
        <v>10</v>
      </c>
      <c r="D4" s="255" t="s">
        <v>265</v>
      </c>
      <c r="E4" s="256">
        <v>2000</v>
      </c>
      <c r="F4" s="257" t="s">
        <v>266</v>
      </c>
      <c r="G4" s="258">
        <v>163</v>
      </c>
    </row>
    <row r="5" spans="2:7" ht="15" customHeight="1" thickBot="1">
      <c r="B5" s="254">
        <v>2</v>
      </c>
      <c r="C5" s="252">
        <v>10</v>
      </c>
      <c r="D5" s="255" t="s">
        <v>213</v>
      </c>
      <c r="E5" s="256">
        <v>4000</v>
      </c>
      <c r="F5" s="257" t="s">
        <v>266</v>
      </c>
      <c r="G5" s="258">
        <v>163</v>
      </c>
    </row>
    <row r="6" spans="2:7" ht="22.5" customHeight="1" thickBot="1">
      <c r="B6" s="254">
        <v>3</v>
      </c>
      <c r="C6" s="252">
        <v>10</v>
      </c>
      <c r="D6" s="255" t="s">
        <v>236</v>
      </c>
      <c r="E6" s="256">
        <v>3000</v>
      </c>
      <c r="F6" s="257" t="s">
        <v>267</v>
      </c>
      <c r="G6" s="258">
        <v>180</v>
      </c>
    </row>
    <row r="7" spans="2:7" ht="18.75" customHeight="1" thickBot="1">
      <c r="B7" s="254">
        <v>4</v>
      </c>
      <c r="C7" s="252">
        <v>10</v>
      </c>
      <c r="D7" s="255" t="s">
        <v>237</v>
      </c>
      <c r="E7" s="256">
        <v>20000</v>
      </c>
      <c r="F7" s="257" t="s">
        <v>267</v>
      </c>
      <c r="G7" s="258">
        <v>180</v>
      </c>
    </row>
    <row r="8" spans="2:7" ht="28.5" customHeight="1" thickBot="1">
      <c r="B8" s="254">
        <v>5</v>
      </c>
      <c r="C8" s="252">
        <v>21</v>
      </c>
      <c r="D8" s="255" t="s">
        <v>268</v>
      </c>
      <c r="E8" s="256">
        <v>38000</v>
      </c>
      <c r="F8" s="257" t="s">
        <v>267</v>
      </c>
      <c r="G8" s="258">
        <v>180</v>
      </c>
    </row>
    <row r="9" spans="2:7" ht="15.75" thickBot="1">
      <c r="B9" s="254">
        <v>6</v>
      </c>
      <c r="C9" s="252">
        <v>10</v>
      </c>
      <c r="D9" s="255" t="s">
        <v>269</v>
      </c>
      <c r="E9" s="256">
        <v>80000</v>
      </c>
      <c r="F9" s="257" t="s">
        <v>267</v>
      </c>
      <c r="G9" s="258">
        <v>180</v>
      </c>
    </row>
    <row r="10" spans="2:7" ht="19.5" customHeight="1" thickBot="1">
      <c r="B10" s="254">
        <v>7</v>
      </c>
      <c r="C10" s="252">
        <v>10</v>
      </c>
      <c r="D10" s="259" t="s">
        <v>270</v>
      </c>
      <c r="E10" s="256">
        <v>15000</v>
      </c>
      <c r="F10" s="257" t="s">
        <v>271</v>
      </c>
      <c r="G10" s="258">
        <v>180</v>
      </c>
    </row>
    <row r="11" spans="2:7" ht="15.75" thickBot="1">
      <c r="B11" s="254">
        <v>8</v>
      </c>
      <c r="C11" s="252">
        <v>10</v>
      </c>
      <c r="D11" s="255" t="s">
        <v>240</v>
      </c>
      <c r="E11" s="256">
        <v>10000</v>
      </c>
      <c r="F11" s="257" t="s">
        <v>271</v>
      </c>
      <c r="G11" s="258">
        <v>180</v>
      </c>
    </row>
    <row r="12" spans="2:7" ht="15.75" thickBot="1">
      <c r="B12" s="254">
        <v>9</v>
      </c>
      <c r="C12" s="252">
        <v>10</v>
      </c>
      <c r="D12" s="260" t="s">
        <v>241</v>
      </c>
      <c r="E12" s="256">
        <v>5000</v>
      </c>
      <c r="F12" s="257" t="s">
        <v>271</v>
      </c>
      <c r="G12" s="258">
        <v>180</v>
      </c>
    </row>
    <row r="13" spans="2:7" ht="15.75" thickBot="1">
      <c r="B13" s="254">
        <v>10</v>
      </c>
      <c r="C13" s="252">
        <v>10</v>
      </c>
      <c r="D13" s="259" t="s">
        <v>272</v>
      </c>
      <c r="E13" s="256">
        <v>15000</v>
      </c>
      <c r="F13" s="257" t="s">
        <v>271</v>
      </c>
      <c r="G13" s="258">
        <v>180</v>
      </c>
    </row>
    <row r="14" spans="2:7" ht="15.75" customHeight="1" thickBot="1">
      <c r="B14" s="254">
        <v>11</v>
      </c>
      <c r="C14" s="252">
        <v>10</v>
      </c>
      <c r="D14" s="255" t="s">
        <v>242</v>
      </c>
      <c r="E14" s="256">
        <v>2000</v>
      </c>
      <c r="F14" s="257" t="s">
        <v>267</v>
      </c>
      <c r="G14" s="258">
        <v>180</v>
      </c>
    </row>
    <row r="15" spans="2:7" ht="15.75" thickBot="1">
      <c r="B15" s="254">
        <v>12</v>
      </c>
      <c r="C15" s="252">
        <v>10</v>
      </c>
      <c r="D15" s="259" t="s">
        <v>212</v>
      </c>
      <c r="E15" s="256">
        <v>5000</v>
      </c>
      <c r="F15" s="257" t="s">
        <v>267</v>
      </c>
      <c r="G15" s="258">
        <v>180</v>
      </c>
    </row>
    <row r="16" spans="2:7" ht="15.75" thickBot="1">
      <c r="B16" s="254">
        <v>13</v>
      </c>
      <c r="C16" s="252">
        <v>10</v>
      </c>
      <c r="D16" s="260" t="s">
        <v>228</v>
      </c>
      <c r="E16" s="256">
        <v>6000</v>
      </c>
      <c r="F16" s="257" t="s">
        <v>267</v>
      </c>
      <c r="G16" s="258">
        <v>180</v>
      </c>
    </row>
    <row r="17" spans="2:7" ht="15.75" thickBot="1">
      <c r="B17" s="254">
        <v>14</v>
      </c>
      <c r="C17" s="252">
        <v>10</v>
      </c>
      <c r="D17" s="259" t="s">
        <v>243</v>
      </c>
      <c r="E17" s="256">
        <v>5000</v>
      </c>
      <c r="F17" s="257" t="s">
        <v>267</v>
      </c>
      <c r="G17" s="258">
        <v>180</v>
      </c>
    </row>
    <row r="18" spans="2:7" ht="15.75" thickBot="1">
      <c r="B18" s="254">
        <v>15</v>
      </c>
      <c r="C18" s="252">
        <v>10</v>
      </c>
      <c r="D18" s="259" t="s">
        <v>284</v>
      </c>
      <c r="E18" s="256">
        <v>20000</v>
      </c>
      <c r="F18" s="257" t="s">
        <v>274</v>
      </c>
      <c r="G18" s="258">
        <v>650</v>
      </c>
    </row>
    <row r="19" spans="2:7" ht="15.75" thickBot="1">
      <c r="B19" s="254">
        <v>16</v>
      </c>
      <c r="C19" s="252">
        <v>10</v>
      </c>
      <c r="D19" s="259" t="s">
        <v>272</v>
      </c>
      <c r="E19" s="256">
        <v>3000</v>
      </c>
      <c r="F19" s="257" t="s">
        <v>274</v>
      </c>
      <c r="G19" s="258">
        <v>650</v>
      </c>
    </row>
    <row r="20" spans="2:7" ht="15.75" thickBot="1">
      <c r="B20" s="254">
        <v>17</v>
      </c>
      <c r="C20" s="252">
        <v>10</v>
      </c>
      <c r="D20" s="259" t="s">
        <v>285</v>
      </c>
      <c r="E20" s="256">
        <v>10000</v>
      </c>
      <c r="F20" s="257" t="s">
        <v>274</v>
      </c>
      <c r="G20" s="258">
        <v>650</v>
      </c>
    </row>
    <row r="21" spans="2:7" ht="15.75" thickBot="1">
      <c r="B21" s="254">
        <v>18</v>
      </c>
      <c r="C21" s="252">
        <v>10</v>
      </c>
      <c r="D21" s="260" t="s">
        <v>277</v>
      </c>
      <c r="E21" s="256">
        <v>5000</v>
      </c>
      <c r="F21" s="257" t="s">
        <v>274</v>
      </c>
      <c r="G21" s="258">
        <v>650</v>
      </c>
    </row>
    <row r="22" spans="2:7" ht="39.75" thickBot="1">
      <c r="B22" s="254">
        <v>19</v>
      </c>
      <c r="C22" s="252">
        <v>21</v>
      </c>
      <c r="D22" s="255" t="s">
        <v>278</v>
      </c>
      <c r="E22" s="256">
        <v>15000</v>
      </c>
      <c r="F22" s="257" t="s">
        <v>279</v>
      </c>
      <c r="G22" s="258">
        <v>730</v>
      </c>
    </row>
    <row r="23" spans="2:7" ht="15.75" thickBot="1">
      <c r="B23" s="254">
        <v>20</v>
      </c>
      <c r="C23" s="252">
        <v>10</v>
      </c>
      <c r="D23" s="259" t="s">
        <v>280</v>
      </c>
      <c r="E23" s="256">
        <v>15000</v>
      </c>
      <c r="F23" s="257" t="s">
        <v>281</v>
      </c>
      <c r="G23" s="258">
        <v>920</v>
      </c>
    </row>
    <row r="24" spans="2:7" ht="15.75" thickBot="1">
      <c r="B24" s="254">
        <v>21</v>
      </c>
      <c r="C24" s="252">
        <v>10</v>
      </c>
      <c r="D24" s="259" t="s">
        <v>265</v>
      </c>
      <c r="E24" s="261">
        <v>3000</v>
      </c>
      <c r="F24" s="257" t="s">
        <v>281</v>
      </c>
      <c r="G24" s="258">
        <v>920</v>
      </c>
    </row>
    <row r="25" spans="2:7" ht="15.75" thickBot="1">
      <c r="B25" s="254"/>
      <c r="C25" s="252"/>
      <c r="D25" s="257" t="s">
        <v>282</v>
      </c>
      <c r="E25" s="263">
        <f>SUM(E4:E24)</f>
        <v>281000</v>
      </c>
      <c r="F25" s="255"/>
      <c r="G25" s="255"/>
    </row>
  </sheetData>
  <sheetProtection/>
  <mergeCells count="4">
    <mergeCell ref="B2:B3"/>
    <mergeCell ref="D2:D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J11" sqref="J11"/>
    </sheetView>
  </sheetViews>
  <sheetFormatPr defaultColWidth="9.140625" defaultRowHeight="15"/>
  <cols>
    <col min="3" max="3" width="6.421875" style="0" bestFit="1" customWidth="1"/>
    <col min="4" max="4" width="28.00390625" style="0" bestFit="1" customWidth="1"/>
    <col min="5" max="5" width="13.28125" style="0" customWidth="1"/>
    <col min="6" max="7" width="11.7109375" style="0" bestFit="1" customWidth="1"/>
  </cols>
  <sheetData>
    <row r="2" spans="2:7" ht="15.75" customHeight="1" thickBot="1">
      <c r="B2" s="225"/>
      <c r="C2" s="225"/>
      <c r="D2" s="225"/>
      <c r="E2" s="225"/>
      <c r="F2" s="225"/>
      <c r="G2" s="225"/>
    </row>
    <row r="3" spans="2:7" ht="15.75" customHeight="1" thickBot="1">
      <c r="B3" s="329" t="s">
        <v>256</v>
      </c>
      <c r="C3" s="250" t="s">
        <v>257</v>
      </c>
      <c r="D3" s="331" t="s">
        <v>258</v>
      </c>
      <c r="E3" s="251" t="s">
        <v>259</v>
      </c>
      <c r="F3" s="331" t="s">
        <v>260</v>
      </c>
      <c r="G3" s="331" t="s">
        <v>261</v>
      </c>
    </row>
    <row r="4" spans="2:9" ht="27" thickBot="1">
      <c r="B4" s="330"/>
      <c r="C4" s="252" t="s">
        <v>262</v>
      </c>
      <c r="D4" s="332"/>
      <c r="E4" s="253" t="s">
        <v>263</v>
      </c>
      <c r="F4" s="332"/>
      <c r="G4" s="332"/>
      <c r="I4" t="s">
        <v>264</v>
      </c>
    </row>
    <row r="5" spans="2:7" ht="27" thickBot="1">
      <c r="B5" s="254">
        <v>1</v>
      </c>
      <c r="C5" s="252">
        <v>10</v>
      </c>
      <c r="D5" s="255" t="s">
        <v>265</v>
      </c>
      <c r="E5" s="256">
        <v>1500</v>
      </c>
      <c r="F5" s="257" t="s">
        <v>266</v>
      </c>
      <c r="G5" s="258">
        <v>163</v>
      </c>
    </row>
    <row r="6" spans="2:7" ht="27" thickBot="1">
      <c r="B6" s="254">
        <v>2</v>
      </c>
      <c r="C6" s="252">
        <v>10</v>
      </c>
      <c r="D6" s="255" t="s">
        <v>213</v>
      </c>
      <c r="E6" s="256">
        <v>5000</v>
      </c>
      <c r="F6" s="257" t="s">
        <v>266</v>
      </c>
      <c r="G6" s="258">
        <v>163</v>
      </c>
    </row>
    <row r="7" spans="2:7" ht="27" thickBot="1">
      <c r="B7" s="254">
        <v>3</v>
      </c>
      <c r="C7" s="252">
        <v>10</v>
      </c>
      <c r="D7" s="255" t="s">
        <v>236</v>
      </c>
      <c r="E7" s="256">
        <v>3000</v>
      </c>
      <c r="F7" s="257" t="s">
        <v>267</v>
      </c>
      <c r="G7" s="258">
        <v>180</v>
      </c>
    </row>
    <row r="8" spans="2:7" ht="27" thickBot="1">
      <c r="B8" s="254">
        <v>4</v>
      </c>
      <c r="C8" s="252">
        <v>10</v>
      </c>
      <c r="D8" s="255" t="s">
        <v>237</v>
      </c>
      <c r="E8" s="256">
        <v>20000</v>
      </c>
      <c r="F8" s="257" t="s">
        <v>267</v>
      </c>
      <c r="G8" s="258">
        <v>180</v>
      </c>
    </row>
    <row r="9" spans="2:7" ht="27" thickBot="1">
      <c r="B9" s="254">
        <v>5</v>
      </c>
      <c r="C9" s="252">
        <v>21</v>
      </c>
      <c r="D9" s="255" t="s">
        <v>268</v>
      </c>
      <c r="E9" s="256">
        <v>38000</v>
      </c>
      <c r="F9" s="257" t="s">
        <v>267</v>
      </c>
      <c r="G9" s="258">
        <v>180</v>
      </c>
    </row>
    <row r="10" spans="2:7" ht="27" thickBot="1">
      <c r="B10" s="254">
        <v>6</v>
      </c>
      <c r="C10" s="252">
        <v>10</v>
      </c>
      <c r="D10" s="255" t="s">
        <v>269</v>
      </c>
      <c r="E10" s="256">
        <v>80000</v>
      </c>
      <c r="F10" s="257" t="s">
        <v>267</v>
      </c>
      <c r="G10" s="258">
        <v>180</v>
      </c>
    </row>
    <row r="11" spans="2:7" ht="27" thickBot="1">
      <c r="B11" s="254">
        <v>7</v>
      </c>
      <c r="C11" s="252">
        <v>10</v>
      </c>
      <c r="D11" s="259" t="s">
        <v>270</v>
      </c>
      <c r="E11" s="256">
        <v>15000</v>
      </c>
      <c r="F11" s="257" t="s">
        <v>271</v>
      </c>
      <c r="G11" s="258">
        <v>180</v>
      </c>
    </row>
    <row r="12" spans="2:7" ht="27" thickBot="1">
      <c r="B12" s="254">
        <v>8</v>
      </c>
      <c r="C12" s="252">
        <v>10</v>
      </c>
      <c r="D12" s="255" t="s">
        <v>240</v>
      </c>
      <c r="E12" s="256">
        <v>10000</v>
      </c>
      <c r="F12" s="257" t="s">
        <v>271</v>
      </c>
      <c r="G12" s="258">
        <v>180</v>
      </c>
    </row>
    <row r="13" spans="2:7" ht="27" thickBot="1">
      <c r="B13" s="254">
        <v>9</v>
      </c>
      <c r="C13" s="252">
        <v>10</v>
      </c>
      <c r="D13" s="260" t="s">
        <v>241</v>
      </c>
      <c r="E13" s="256">
        <v>5000</v>
      </c>
      <c r="F13" s="257" t="s">
        <v>271</v>
      </c>
      <c r="G13" s="258">
        <v>180</v>
      </c>
    </row>
    <row r="14" spans="2:7" ht="27" thickBot="1">
      <c r="B14" s="254">
        <v>10</v>
      </c>
      <c r="C14" s="252">
        <v>10</v>
      </c>
      <c r="D14" s="259" t="s">
        <v>272</v>
      </c>
      <c r="E14" s="256">
        <v>15000</v>
      </c>
      <c r="F14" s="257" t="s">
        <v>271</v>
      </c>
      <c r="G14" s="258">
        <v>180</v>
      </c>
    </row>
    <row r="15" spans="2:7" ht="27" thickBot="1">
      <c r="B15" s="254">
        <v>11</v>
      </c>
      <c r="C15" s="252">
        <v>10</v>
      </c>
      <c r="D15" s="255" t="s">
        <v>242</v>
      </c>
      <c r="E15" s="256">
        <v>2000</v>
      </c>
      <c r="F15" s="257" t="s">
        <v>267</v>
      </c>
      <c r="G15" s="258">
        <v>180</v>
      </c>
    </row>
    <row r="16" spans="2:7" ht="27" thickBot="1">
      <c r="B16" s="254">
        <v>12</v>
      </c>
      <c r="C16" s="252">
        <v>10</v>
      </c>
      <c r="D16" s="259" t="s">
        <v>212</v>
      </c>
      <c r="E16" s="256">
        <v>5000</v>
      </c>
      <c r="F16" s="257" t="s">
        <v>267</v>
      </c>
      <c r="G16" s="258">
        <v>180</v>
      </c>
    </row>
    <row r="17" spans="2:7" ht="27" thickBot="1">
      <c r="B17" s="254">
        <v>13</v>
      </c>
      <c r="C17" s="252">
        <v>10</v>
      </c>
      <c r="D17" s="260" t="s">
        <v>228</v>
      </c>
      <c r="E17" s="256">
        <v>6000</v>
      </c>
      <c r="F17" s="257" t="s">
        <v>267</v>
      </c>
      <c r="G17" s="258">
        <v>180</v>
      </c>
    </row>
    <row r="18" spans="2:7" ht="27" thickBot="1">
      <c r="B18" s="254">
        <v>14</v>
      </c>
      <c r="C18" s="252">
        <v>10</v>
      </c>
      <c r="D18" s="259" t="s">
        <v>243</v>
      </c>
      <c r="E18" s="256">
        <v>5000</v>
      </c>
      <c r="F18" s="257" t="s">
        <v>267</v>
      </c>
      <c r="G18" s="258">
        <v>180</v>
      </c>
    </row>
    <row r="19" spans="2:7" ht="27" thickBot="1">
      <c r="B19" s="254">
        <v>15</v>
      </c>
      <c r="C19" s="252">
        <v>10</v>
      </c>
      <c r="D19" s="259" t="s">
        <v>273</v>
      </c>
      <c r="E19" s="261">
        <v>2000</v>
      </c>
      <c r="F19" s="257" t="s">
        <v>274</v>
      </c>
      <c r="G19" s="258">
        <v>650</v>
      </c>
    </row>
    <row r="20" spans="2:7" ht="27" thickBot="1">
      <c r="B20" s="254">
        <v>16</v>
      </c>
      <c r="C20" s="252">
        <v>10</v>
      </c>
      <c r="D20" s="259" t="s">
        <v>275</v>
      </c>
      <c r="E20" s="261">
        <v>25000</v>
      </c>
      <c r="F20" s="257" t="s">
        <v>274</v>
      </c>
      <c r="G20" s="258">
        <v>650</v>
      </c>
    </row>
    <row r="21" spans="2:7" ht="27" thickBot="1">
      <c r="B21" s="254">
        <v>17</v>
      </c>
      <c r="C21" s="252">
        <v>10</v>
      </c>
      <c r="D21" s="259" t="s">
        <v>276</v>
      </c>
      <c r="E21" s="261">
        <v>15000</v>
      </c>
      <c r="F21" s="257" t="s">
        <v>274</v>
      </c>
      <c r="G21" s="258">
        <v>650</v>
      </c>
    </row>
    <row r="22" spans="2:7" ht="27" thickBot="1">
      <c r="B22" s="254">
        <v>18</v>
      </c>
      <c r="C22" s="252">
        <v>10</v>
      </c>
      <c r="D22" s="260" t="s">
        <v>277</v>
      </c>
      <c r="E22" s="261">
        <v>3000</v>
      </c>
      <c r="F22" s="257" t="s">
        <v>274</v>
      </c>
      <c r="G22" s="258">
        <v>650</v>
      </c>
    </row>
    <row r="23" spans="2:7" ht="39.75" thickBot="1">
      <c r="B23" s="254">
        <v>19</v>
      </c>
      <c r="C23" s="252">
        <v>21</v>
      </c>
      <c r="D23" s="255" t="s">
        <v>278</v>
      </c>
      <c r="E23" s="261">
        <v>15000</v>
      </c>
      <c r="F23" s="257" t="s">
        <v>279</v>
      </c>
      <c r="G23" s="258">
        <v>730</v>
      </c>
    </row>
    <row r="24" spans="2:7" ht="27" thickBot="1">
      <c r="B24" s="254">
        <v>20</v>
      </c>
      <c r="C24" s="252">
        <v>10</v>
      </c>
      <c r="D24" s="259" t="s">
        <v>280</v>
      </c>
      <c r="E24" s="261">
        <v>15000</v>
      </c>
      <c r="F24" s="257" t="s">
        <v>281</v>
      </c>
      <c r="G24" s="258">
        <v>920</v>
      </c>
    </row>
    <row r="25" spans="2:7" ht="27" thickBot="1">
      <c r="B25" s="254">
        <v>21</v>
      </c>
      <c r="C25" s="252">
        <v>10</v>
      </c>
      <c r="D25" s="259" t="s">
        <v>265</v>
      </c>
      <c r="E25" s="261">
        <v>3000</v>
      </c>
      <c r="F25" s="257" t="s">
        <v>281</v>
      </c>
      <c r="G25" s="258">
        <v>921</v>
      </c>
    </row>
    <row r="26" spans="2:7" ht="15.75" thickBot="1">
      <c r="B26" s="254"/>
      <c r="C26" s="252"/>
      <c r="D26" s="257" t="s">
        <v>282</v>
      </c>
      <c r="E26" s="262">
        <f>SUM(E5:E25)</f>
        <v>288500</v>
      </c>
      <c r="F26" s="255"/>
      <c r="G26" s="255"/>
    </row>
  </sheetData>
  <sheetProtection/>
  <mergeCells count="4">
    <mergeCell ref="B3:B4"/>
    <mergeCell ref="D3:D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BearingPoint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Tomczynska</dc:creator>
  <cp:keywords/>
  <dc:description/>
  <cp:lastModifiedBy>User</cp:lastModifiedBy>
  <cp:lastPrinted>2013-07-08T17:23:29Z</cp:lastPrinted>
  <dcterms:created xsi:type="dcterms:W3CDTF">2009-02-25T12:11:13Z</dcterms:created>
  <dcterms:modified xsi:type="dcterms:W3CDTF">2014-07-08T09:15:43Z</dcterms:modified>
  <cp:category/>
  <cp:version/>
  <cp:contentType/>
  <cp:contentStatus/>
</cp:coreProperties>
</file>